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Тверьэнерго" sheetId="24" r:id="rId1"/>
  </sheets>
  <definedNames>
    <definedName name="_xlnm._FilterDatabase" localSheetId="0" hidden="1">Тверьэнерго!$A$16:$U$463</definedName>
    <definedName name="_xlnm.Print_Titles" localSheetId="0">Тверьэнерго!$14:$16</definedName>
    <definedName name="_xlnm.Print_Area" localSheetId="0">Тверьэнерго!$A$1:$U$463</definedName>
  </definedNames>
  <calcPr calcId="162913"/>
</workbook>
</file>

<file path=xl/calcChain.xml><?xml version="1.0" encoding="utf-8"?>
<calcChain xmlns="http://schemas.openxmlformats.org/spreadsheetml/2006/main">
  <c r="T261" i="24" l="1"/>
  <c r="T262" i="24"/>
  <c r="T263" i="24"/>
  <c r="T264" i="24"/>
  <c r="T265" i="24"/>
  <c r="T266" i="24"/>
  <c r="T267" i="24"/>
  <c r="T268" i="24"/>
  <c r="T269" i="24"/>
  <c r="T270" i="24"/>
  <c r="T273" i="24"/>
  <c r="T274" i="24"/>
  <c r="T279" i="24"/>
  <c r="T280" i="24"/>
  <c r="T281" i="24"/>
  <c r="T282" i="24"/>
  <c r="T283" i="24"/>
  <c r="T284" i="24"/>
  <c r="T285" i="24"/>
  <c r="T286" i="24"/>
  <c r="T290" i="24"/>
  <c r="T291" i="24"/>
  <c r="T293" i="24"/>
  <c r="T294" i="24"/>
  <c r="T306" i="24"/>
  <c r="T258" i="24" l="1"/>
  <c r="T152" i="24"/>
  <c r="T278" i="24" l="1"/>
  <c r="T304" i="24"/>
  <c r="T277" i="24"/>
  <c r="T303" i="24"/>
  <c r="T276" i="24"/>
  <c r="T302" i="24"/>
  <c r="T275" i="24"/>
  <c r="T301" i="24"/>
  <c r="T463" i="24" l="1"/>
  <c r="T451" i="24"/>
  <c r="T450" i="24"/>
  <c r="T449" i="24"/>
  <c r="T447" i="24"/>
  <c r="T444" i="24"/>
  <c r="T443" i="24"/>
  <c r="T442" i="24"/>
  <c r="T426" i="24"/>
  <c r="T416" i="24"/>
  <c r="T404" i="24"/>
  <c r="T396" i="24"/>
  <c r="T384" i="24"/>
  <c r="T355" i="24"/>
  <c r="T354" i="24"/>
  <c r="T353" i="24"/>
  <c r="T350" i="24"/>
  <c r="T349" i="24"/>
  <c r="T348" i="24"/>
  <c r="T184" i="24"/>
  <c r="N379" i="24"/>
  <c r="N378" i="24"/>
  <c r="L379" i="24"/>
  <c r="L378" i="24"/>
  <c r="J379" i="24"/>
  <c r="J378" i="24"/>
  <c r="H379" i="24"/>
  <c r="H378" i="24"/>
  <c r="F379" i="24"/>
  <c r="E379" i="24"/>
  <c r="D379" i="24"/>
  <c r="F378" i="24"/>
  <c r="E378" i="24"/>
  <c r="D378" i="24"/>
  <c r="E377" i="24"/>
  <c r="D377" i="24"/>
  <c r="T427" i="24" l="1"/>
  <c r="T446" i="24"/>
  <c r="T448" i="24"/>
  <c r="T19" i="24"/>
  <c r="T20" i="24"/>
  <c r="T21" i="24"/>
  <c r="T22" i="24"/>
  <c r="T23" i="24"/>
  <c r="T25" i="24"/>
  <c r="T28" i="24"/>
  <c r="T29" i="24"/>
  <c r="T30" i="24"/>
  <c r="T31" i="24"/>
  <c r="T34" i="24"/>
  <c r="T35" i="24"/>
  <c r="T36" i="24"/>
  <c r="T37" i="24"/>
  <c r="T38" i="24"/>
  <c r="T40" i="24"/>
  <c r="T43" i="24"/>
  <c r="T44" i="24"/>
  <c r="T45" i="24"/>
  <c r="T46" i="24"/>
  <c r="T54" i="24"/>
  <c r="T61" i="24"/>
  <c r="T69" i="24"/>
  <c r="T155" i="24"/>
  <c r="T156" i="24"/>
  <c r="T157" i="24"/>
  <c r="T177" i="24"/>
  <c r="T388" i="24"/>
  <c r="T400" i="24"/>
  <c r="T411" i="24"/>
  <c r="T422" i="24"/>
  <c r="T457" i="24"/>
  <c r="T460" i="24"/>
  <c r="T461" i="24"/>
  <c r="T462" i="24"/>
  <c r="T74" i="24"/>
  <c r="T178" i="24"/>
  <c r="T189" i="24"/>
  <c r="T192" i="24"/>
  <c r="T194" i="24"/>
  <c r="T195" i="24"/>
  <c r="T199" i="24"/>
  <c r="T206" i="24"/>
  <c r="T210" i="24"/>
  <c r="T211" i="24"/>
  <c r="T213" i="24"/>
  <c r="T214" i="24"/>
  <c r="T218" i="24"/>
  <c r="T219" i="24"/>
  <c r="T220" i="24"/>
  <c r="T221" i="24"/>
  <c r="T222" i="24"/>
  <c r="T223" i="24"/>
  <c r="T224" i="24"/>
  <c r="T225" i="24"/>
  <c r="T390" i="24"/>
  <c r="T401" i="24"/>
  <c r="T412" i="24"/>
  <c r="T423" i="24"/>
  <c r="T432" i="24"/>
  <c r="T431" i="24"/>
  <c r="T176" i="24"/>
  <c r="T387" i="24"/>
  <c r="T399" i="24"/>
  <c r="T410" i="24"/>
  <c r="T419" i="24"/>
  <c r="T430" i="24"/>
  <c r="T82" i="24"/>
  <c r="T83" i="24"/>
  <c r="T84" i="24"/>
  <c r="T85" i="24"/>
  <c r="T86" i="24"/>
  <c r="T88" i="24"/>
  <c r="T91" i="24"/>
  <c r="T92" i="24"/>
  <c r="T93" i="24"/>
  <c r="T94" i="24"/>
  <c r="T116" i="24"/>
  <c r="T117" i="24"/>
  <c r="T118" i="24"/>
  <c r="T119" i="24"/>
  <c r="T120" i="24"/>
  <c r="T122" i="24"/>
  <c r="T125" i="24"/>
  <c r="T126" i="24"/>
  <c r="T127" i="24"/>
  <c r="T128" i="24"/>
  <c r="T131" i="24"/>
  <c r="T132" i="24"/>
  <c r="T133" i="24"/>
  <c r="T134" i="24"/>
  <c r="T135" i="24"/>
  <c r="T137" i="24"/>
  <c r="T140" i="24"/>
  <c r="T141" i="24"/>
  <c r="T142" i="24"/>
  <c r="T143" i="24"/>
  <c r="T146" i="24"/>
  <c r="T147" i="24"/>
  <c r="T148" i="24"/>
  <c r="T149" i="24"/>
  <c r="T150" i="24"/>
  <c r="T175" i="24"/>
  <c r="T186" i="24"/>
  <c r="T386" i="24"/>
  <c r="T398" i="24"/>
  <c r="T409" i="24"/>
  <c r="T418" i="24"/>
  <c r="T429" i="24"/>
  <c r="T174" i="24"/>
  <c r="T185" i="24"/>
  <c r="T385" i="24"/>
  <c r="T397" i="24"/>
  <c r="T408" i="24"/>
  <c r="T417" i="24"/>
  <c r="T428" i="24"/>
  <c r="T158" i="24"/>
  <c r="T183" i="24"/>
  <c r="T239" i="24"/>
  <c r="T240" i="24"/>
  <c r="T243" i="24"/>
  <c r="T244" i="24"/>
  <c r="T245" i="24"/>
  <c r="T393" i="24"/>
  <c r="T403" i="24"/>
  <c r="T415" i="24"/>
  <c r="T425" i="24"/>
  <c r="T438" i="24"/>
  <c r="T180" i="24"/>
  <c r="T182" i="24"/>
  <c r="T236" i="24"/>
  <c r="T237" i="24"/>
  <c r="T238" i="24"/>
  <c r="T392" i="24"/>
  <c r="T402" i="24"/>
  <c r="T414" i="24"/>
  <c r="T424" i="24"/>
  <c r="T433" i="24"/>
  <c r="T437" i="24"/>
  <c r="G379" i="24" l="1"/>
  <c r="G378" i="24"/>
  <c r="U451" i="24" l="1"/>
  <c r="U450" i="24"/>
  <c r="U449" i="24"/>
  <c r="U448" i="24"/>
  <c r="U447" i="24"/>
  <c r="U446" i="24"/>
  <c r="U444" i="24"/>
  <c r="U443" i="24"/>
  <c r="U442" i="24"/>
  <c r="U438" i="24"/>
  <c r="U437" i="24"/>
  <c r="U433" i="24"/>
  <c r="U432" i="24"/>
  <c r="U431" i="24"/>
  <c r="U430" i="24"/>
  <c r="U429" i="24"/>
  <c r="U428" i="24"/>
  <c r="U427" i="24"/>
  <c r="U426" i="24"/>
  <c r="U425" i="24"/>
  <c r="U424" i="24"/>
  <c r="U423" i="24"/>
  <c r="U422" i="24"/>
  <c r="U419" i="24"/>
  <c r="U418" i="24"/>
  <c r="U417" i="24"/>
  <c r="U416" i="24"/>
  <c r="U415" i="24"/>
  <c r="U414" i="24"/>
  <c r="U412" i="24"/>
  <c r="U411" i="24"/>
  <c r="U410" i="24"/>
  <c r="U409" i="24"/>
  <c r="U408" i="24"/>
  <c r="U404" i="24"/>
  <c r="U403" i="24"/>
  <c r="U402" i="24"/>
  <c r="U401" i="24"/>
  <c r="U400" i="24"/>
  <c r="U399" i="24"/>
  <c r="U398" i="24"/>
  <c r="U397" i="24"/>
  <c r="U396" i="24"/>
  <c r="U393" i="24"/>
  <c r="U392" i="24"/>
  <c r="U390" i="24"/>
  <c r="U388" i="24"/>
  <c r="U387" i="24"/>
  <c r="U386" i="24"/>
  <c r="U385" i="24"/>
  <c r="U384" i="24"/>
  <c r="U378" i="24"/>
  <c r="T378" i="24"/>
  <c r="U306" i="24"/>
  <c r="U294" i="24"/>
  <c r="U293" i="24"/>
  <c r="U291" i="24"/>
  <c r="U290" i="24"/>
  <c r="U286" i="24"/>
  <c r="U285" i="24"/>
  <c r="U284" i="24"/>
  <c r="U283" i="24"/>
  <c r="U282" i="24"/>
  <c r="U281" i="24"/>
  <c r="U280" i="24"/>
  <c r="U279" i="24"/>
  <c r="U274" i="24"/>
  <c r="U273" i="24"/>
  <c r="U270" i="24"/>
  <c r="U269" i="24"/>
  <c r="U268" i="24"/>
  <c r="U267" i="24"/>
  <c r="U266" i="24"/>
  <c r="U265" i="24"/>
  <c r="U264" i="24"/>
  <c r="U263" i="24"/>
  <c r="U262" i="24"/>
  <c r="U261" i="24"/>
  <c r="T257" i="24"/>
  <c r="U211" i="24"/>
  <c r="U199" i="24"/>
  <c r="U192" i="24"/>
  <c r="U186" i="24"/>
  <c r="U185" i="24"/>
  <c r="U184" i="24"/>
  <c r="U183" i="24"/>
  <c r="U180" i="24"/>
  <c r="U178" i="24"/>
  <c r="U177" i="24"/>
  <c r="U176" i="24"/>
  <c r="U175" i="24"/>
  <c r="U174" i="24"/>
  <c r="T168" i="24"/>
  <c r="T167" i="24"/>
  <c r="U158" i="24"/>
  <c r="U157" i="24"/>
  <c r="U156" i="24"/>
  <c r="U155" i="24"/>
  <c r="U152" i="24"/>
  <c r="U150" i="24"/>
  <c r="U149" i="24"/>
  <c r="U148" i="24"/>
  <c r="U147" i="24"/>
  <c r="U146" i="24"/>
  <c r="U143" i="24"/>
  <c r="U142" i="24"/>
  <c r="U141" i="24"/>
  <c r="U140" i="24"/>
  <c r="U137" i="24"/>
  <c r="U135" i="24"/>
  <c r="U134" i="24"/>
  <c r="U133" i="24"/>
  <c r="U132" i="24"/>
  <c r="U131" i="24"/>
  <c r="U128" i="24"/>
  <c r="U127" i="24"/>
  <c r="U126" i="24"/>
  <c r="U125" i="24"/>
  <c r="U122" i="24"/>
  <c r="U120" i="24"/>
  <c r="U119" i="24"/>
  <c r="U118" i="24"/>
  <c r="U117" i="24"/>
  <c r="U116" i="24"/>
  <c r="U94" i="24"/>
  <c r="U93" i="24"/>
  <c r="U92" i="24"/>
  <c r="U91" i="24"/>
  <c r="U88" i="24"/>
  <c r="U86" i="24"/>
  <c r="U85" i="24"/>
  <c r="U84" i="24"/>
  <c r="U83" i="24"/>
  <c r="U82" i="24"/>
  <c r="U69" i="24"/>
  <c r="U54" i="24"/>
  <c r="U46" i="24"/>
  <c r="U45" i="24"/>
  <c r="U44" i="24"/>
  <c r="U43" i="24"/>
  <c r="U40" i="24"/>
  <c r="U38" i="24"/>
  <c r="U37" i="24"/>
  <c r="U36" i="24"/>
  <c r="U35" i="24"/>
  <c r="U34" i="24"/>
  <c r="U31" i="24"/>
  <c r="U30" i="24"/>
  <c r="U29" i="24"/>
  <c r="U28" i="24"/>
  <c r="U25" i="24"/>
  <c r="U23" i="24"/>
  <c r="U22" i="24"/>
  <c r="U21" i="24"/>
  <c r="U20" i="24"/>
  <c r="U19" i="24"/>
  <c r="S379" i="24" l="1"/>
  <c r="R379" i="24"/>
  <c r="Q379" i="24"/>
  <c r="P379" i="24"/>
  <c r="O379" i="24"/>
  <c r="M379" i="24"/>
  <c r="K379" i="24"/>
  <c r="I379" i="24"/>
  <c r="S378" i="24"/>
  <c r="R378" i="24"/>
  <c r="Q378" i="24"/>
  <c r="P378" i="24"/>
  <c r="O378" i="24"/>
  <c r="M378" i="24"/>
  <c r="K378" i="24"/>
  <c r="I378" i="24"/>
  <c r="R377" i="24"/>
  <c r="P377" i="24"/>
  <c r="N377" i="24"/>
  <c r="L377" i="24"/>
  <c r="K377" i="24"/>
  <c r="J377" i="24"/>
  <c r="I377" i="24"/>
  <c r="H377" i="24"/>
  <c r="G377" i="24"/>
  <c r="F377" i="24"/>
  <c r="U304" i="24"/>
  <c r="U302" i="24"/>
  <c r="U278" i="24"/>
  <c r="U276" i="24"/>
  <c r="U245" i="24"/>
  <c r="U244" i="24"/>
  <c r="U243" i="24"/>
  <c r="U240" i="24"/>
  <c r="U239" i="24"/>
  <c r="U238" i="24"/>
  <c r="U257" i="24" l="1"/>
  <c r="U189" i="24"/>
  <c r="U74" i="24"/>
  <c r="U61" i="24"/>
  <c r="U213" i="24"/>
  <c r="U214" i="24"/>
  <c r="U218" i="24"/>
  <c r="U219" i="24"/>
  <c r="U220" i="24"/>
  <c r="U221" i="24"/>
  <c r="U222" i="24"/>
  <c r="U223" i="24"/>
  <c r="U224" i="24"/>
  <c r="U225" i="24"/>
  <c r="T212" i="24" l="1"/>
  <c r="T217" i="24"/>
  <c r="U212" i="24"/>
  <c r="U217" i="24"/>
  <c r="T216" i="24" l="1"/>
  <c r="U216" i="24"/>
  <c r="U461" i="24" l="1"/>
  <c r="U457" i="24"/>
  <c r="U462" i="24"/>
  <c r="U460" i="24"/>
  <c r="U182" i="24" l="1"/>
  <c r="U237" i="24" l="1"/>
  <c r="U210" i="24"/>
  <c r="U277" i="24"/>
  <c r="U236" i="24"/>
  <c r="U206" i="24"/>
  <c r="U301" i="24"/>
  <c r="U303" i="24"/>
  <c r="U194" i="24"/>
  <c r="U275" i="24"/>
  <c r="U195" i="24"/>
  <c r="T235" i="24" l="1"/>
  <c r="U235" i="24"/>
  <c r="U463" i="24" l="1"/>
  <c r="U234" i="24" l="1"/>
  <c r="U215" i="24"/>
  <c r="U209" i="24" l="1"/>
  <c r="U250" i="24"/>
  <c r="U249" i="24" l="1"/>
  <c r="U251" i="24"/>
  <c r="U168" i="24" l="1"/>
  <c r="T456" i="24" l="1"/>
  <c r="U453" i="24"/>
  <c r="T453" i="24"/>
  <c r="U456" i="24"/>
  <c r="U458" i="24" l="1"/>
  <c r="T458" i="24"/>
  <c r="U98" i="24" l="1"/>
  <c r="U70" i="24"/>
  <c r="T70" i="24"/>
  <c r="T98" i="24"/>
  <c r="U55" i="24"/>
  <c r="U75" i="24"/>
  <c r="T75" i="24"/>
  <c r="U106" i="24"/>
  <c r="T106" i="24"/>
  <c r="U49" i="24"/>
  <c r="U60" i="24"/>
  <c r="T55" i="24"/>
  <c r="T60" i="24"/>
  <c r="T49" i="24" l="1"/>
  <c r="T356" i="24" l="1"/>
  <c r="T351" i="24"/>
  <c r="T347" i="24"/>
  <c r="T79" i="24"/>
  <c r="T78" i="24"/>
  <c r="T63" i="24"/>
  <c r="T59" i="24"/>
  <c r="T66" i="24"/>
  <c r="T47" i="24"/>
  <c r="T41" i="24"/>
  <c r="T39" i="24" l="1"/>
  <c r="T68" i="24"/>
  <c r="T99" i="24"/>
  <c r="T247" i="24"/>
  <c r="U310" i="24"/>
  <c r="U66" i="24"/>
  <c r="U63" i="24"/>
  <c r="U347" i="24"/>
  <c r="U356" i="24"/>
  <c r="T310" i="24"/>
  <c r="T405" i="24"/>
  <c r="T162" i="24"/>
  <c r="T42" i="24"/>
  <c r="T67" i="24"/>
  <c r="T53" i="24"/>
  <c r="T80" i="24"/>
  <c r="U99" i="24"/>
  <c r="T104" i="24"/>
  <c r="T154" i="24"/>
  <c r="U405" i="24"/>
  <c r="T374" i="24"/>
  <c r="U247" i="24"/>
  <c r="T114" i="24"/>
  <c r="T113" i="24"/>
  <c r="T436" i="24"/>
  <c r="U47" i="24"/>
  <c r="U41" i="24"/>
  <c r="U59" i="24"/>
  <c r="U78" i="24"/>
  <c r="U103" i="24"/>
  <c r="U108" i="24"/>
  <c r="U351" i="24"/>
  <c r="U255" i="24"/>
  <c r="T272" i="24"/>
  <c r="U170" i="24"/>
  <c r="U204" i="24"/>
  <c r="T205" i="24"/>
  <c r="U198" i="24"/>
  <c r="T201" i="24"/>
  <c r="U300" i="24"/>
  <c r="U308" i="24"/>
  <c r="T311" i="24"/>
  <c r="U39" i="24"/>
  <c r="U68" i="24"/>
  <c r="U197" i="24"/>
  <c r="T200" i="24"/>
  <c r="U207" i="24"/>
  <c r="T300" i="24"/>
  <c r="T308" i="24"/>
  <c r="U79" i="24"/>
  <c r="T103" i="24"/>
  <c r="T108" i="24"/>
  <c r="U114" i="24"/>
  <c r="U162" i="24"/>
  <c r="T255" i="24"/>
  <c r="U205" i="24"/>
  <c r="T198" i="24"/>
  <c r="U201" i="24"/>
  <c r="U298" i="24"/>
  <c r="U296" i="24"/>
  <c r="U42" i="24"/>
  <c r="U67" i="24"/>
  <c r="U53" i="24"/>
  <c r="U80" i="24"/>
  <c r="U104" i="24"/>
  <c r="U113" i="24"/>
  <c r="U154" i="24"/>
  <c r="U436" i="24"/>
  <c r="U374" i="24"/>
  <c r="U272" i="24"/>
  <c r="T197" i="24"/>
  <c r="U200" i="24"/>
  <c r="T207" i="24"/>
  <c r="T298" i="24"/>
  <c r="T296" i="24"/>
  <c r="U311" i="24"/>
  <c r="U65" i="24"/>
  <c r="T65" i="24"/>
  <c r="U441" i="24"/>
  <c r="T441" i="24"/>
  <c r="U179" i="24"/>
  <c r="T179" i="24"/>
  <c r="T204" i="24"/>
  <c r="U297" i="24"/>
  <c r="T299" i="24"/>
  <c r="U295" i="24"/>
  <c r="T307" i="24"/>
  <c r="U260" i="24"/>
  <c r="T271" i="24"/>
  <c r="U64" i="24"/>
  <c r="T64" i="24"/>
  <c r="U107" i="24"/>
  <c r="T107" i="24"/>
  <c r="U421" i="24"/>
  <c r="T421" i="24"/>
  <c r="U352" i="24"/>
  <c r="T352" i="24"/>
  <c r="U71" i="24"/>
  <c r="T71" i="24"/>
  <c r="U105" i="24"/>
  <c r="T105" i="24"/>
  <c r="U167" i="24"/>
  <c r="T169" i="24"/>
  <c r="U196" i="24"/>
  <c r="T196" i="24"/>
  <c r="T297" i="24"/>
  <c r="U299" i="24"/>
  <c r="T295" i="24"/>
  <c r="U307" i="24"/>
  <c r="T260" i="24"/>
  <c r="U271" i="24"/>
  <c r="U24" i="24"/>
  <c r="T24" i="24"/>
  <c r="T87" i="24"/>
  <c r="U27" i="24"/>
  <c r="T27" i="24"/>
  <c r="T90" i="24"/>
  <c r="U33" i="24"/>
  <c r="T33" i="24"/>
  <c r="T58" i="24"/>
  <c r="T101" i="24"/>
  <c r="T110" i="24"/>
  <c r="U121" i="24"/>
  <c r="T121" i="24"/>
  <c r="U124" i="24"/>
  <c r="T124" i="24"/>
  <c r="U445" i="24"/>
  <c r="T445" i="24"/>
  <c r="U87" i="24" l="1"/>
  <c r="U139" i="24"/>
  <c r="U58" i="24"/>
  <c r="U288" i="24"/>
  <c r="T288" i="24"/>
  <c r="U90" i="24"/>
  <c r="T234" i="24"/>
  <c r="U232" i="24"/>
  <c r="U101" i="24"/>
  <c r="U110" i="24"/>
  <c r="U233" i="24"/>
  <c r="T227" i="24"/>
  <c r="U229" i="24"/>
  <c r="T56" i="24"/>
  <c r="T62" i="24"/>
  <c r="U109" i="24"/>
  <c r="T100" i="24"/>
  <c r="T287" i="24"/>
  <c r="T318" i="24"/>
  <c r="T440" i="24"/>
  <c r="U52" i="24"/>
  <c r="T232" i="24"/>
  <c r="T188" i="24"/>
  <c r="T109" i="24"/>
  <c r="U100" i="24"/>
  <c r="U193" i="24"/>
  <c r="T72" i="24"/>
  <c r="T48" i="24"/>
  <c r="U231" i="24"/>
  <c r="U56" i="24"/>
  <c r="U62" i="24"/>
  <c r="T139" i="24"/>
  <c r="T57" i="24"/>
  <c r="T292" i="24"/>
  <c r="T112" i="24"/>
  <c r="U292" i="24"/>
  <c r="T52" i="24"/>
  <c r="T231" i="24"/>
  <c r="T233" i="24"/>
  <c r="U188" i="24"/>
  <c r="U57" i="24"/>
  <c r="T357" i="24"/>
  <c r="T193" i="24"/>
  <c r="U72" i="24"/>
  <c r="U287" i="24"/>
  <c r="U318" i="24"/>
  <c r="U440" i="24"/>
  <c r="U48" i="24"/>
  <c r="T111" i="24" l="1"/>
  <c r="T170" i="24"/>
  <c r="U454" i="24"/>
  <c r="U187" i="24"/>
  <c r="T455" i="24"/>
  <c r="T187" i="24"/>
  <c r="U227" i="24"/>
  <c r="T454" i="24"/>
  <c r="T76" i="24"/>
  <c r="T73" i="24"/>
  <c r="U51" i="24"/>
  <c r="U112" i="24"/>
  <c r="T229" i="24"/>
  <c r="T242" i="24"/>
  <c r="T215" i="24"/>
  <c r="T230" i="24"/>
  <c r="T253" i="24"/>
  <c r="U242" i="24"/>
  <c r="T51" i="24"/>
  <c r="U357" i="24"/>
  <c r="U230" i="24"/>
  <c r="U73" i="24"/>
  <c r="U111" i="24"/>
  <c r="U228" i="24" l="1"/>
  <c r="U169" i="24"/>
  <c r="U253" i="24"/>
  <c r="U455" i="24"/>
  <c r="T228" i="24"/>
  <c r="T209" i="24"/>
  <c r="T250" i="24"/>
  <c r="T50" i="24"/>
  <c r="U76" i="24"/>
  <c r="U50" i="24"/>
  <c r="T249" i="24" l="1"/>
  <c r="T251" i="24"/>
  <c r="U32" i="24" l="1"/>
  <c r="U95" i="24"/>
  <c r="U26" i="24" l="1"/>
  <c r="U89" i="24"/>
  <c r="T26" i="24" l="1"/>
  <c r="T89" i="24"/>
  <c r="U81" i="24"/>
  <c r="T32" i="24"/>
  <c r="T95" i="24"/>
  <c r="U181" i="24"/>
  <c r="U97" i="24"/>
  <c r="U96" i="24"/>
  <c r="U18" i="24"/>
  <c r="U102" i="24" l="1"/>
  <c r="T97" i="24"/>
  <c r="T96" i="24"/>
  <c r="T181" i="24"/>
  <c r="T18" i="24"/>
  <c r="U123" i="24"/>
  <c r="U153" i="24" l="1"/>
  <c r="T102" i="24"/>
  <c r="U115" i="24"/>
  <c r="T123" i="24"/>
  <c r="U190" i="24"/>
  <c r="T81" i="24"/>
  <c r="T153" i="24"/>
  <c r="T190" i="24" l="1"/>
  <c r="U173" i="24"/>
  <c r="U138" i="24"/>
  <c r="T115" i="24"/>
  <c r="U305" i="24"/>
  <c r="U166" i="24"/>
  <c r="U171" i="24" s="1"/>
  <c r="U312" i="24" l="1"/>
  <c r="T166" i="24"/>
  <c r="T171" i="24" s="1"/>
  <c r="T138" i="24"/>
  <c r="T173" i="24"/>
  <c r="T312" i="24" l="1"/>
  <c r="T305" i="24"/>
  <c r="U203" i="24" l="1"/>
  <c r="U130" i="24"/>
  <c r="U145" i="24"/>
  <c r="T145" i="24" l="1"/>
  <c r="T130" i="24" l="1"/>
  <c r="U129" i="24" l="1"/>
  <c r="U159" i="24" l="1"/>
  <c r="U144" i="24"/>
  <c r="U151" i="24" l="1"/>
  <c r="U136" i="24" l="1"/>
  <c r="U389" i="24" l="1"/>
  <c r="U413" i="24"/>
  <c r="U407" i="24"/>
  <c r="U420" i="24" l="1"/>
  <c r="U406" i="24"/>
  <c r="T203" i="24" l="1"/>
  <c r="T246" i="24" l="1"/>
  <c r="T241" i="24" l="1"/>
  <c r="T252" i="24" l="1"/>
  <c r="T254" i="24" l="1"/>
  <c r="T129" i="24" l="1"/>
  <c r="T159" i="24"/>
  <c r="T151" i="24" l="1"/>
  <c r="T144" i="24"/>
  <c r="T136" i="24" l="1"/>
  <c r="T389" i="24" l="1"/>
  <c r="T413" i="24"/>
  <c r="T420" i="24"/>
  <c r="T407" i="24" l="1"/>
  <c r="T406" i="24" l="1"/>
  <c r="T163" i="24" l="1"/>
  <c r="U163" i="24" l="1"/>
  <c r="U246" i="24" l="1"/>
  <c r="U241" i="24" l="1"/>
  <c r="U252" i="24" l="1"/>
  <c r="U254" i="24" l="1"/>
  <c r="U289" i="24" l="1"/>
  <c r="U309" i="24" l="1"/>
  <c r="T289" i="24" l="1"/>
  <c r="T309" i="24" l="1"/>
  <c r="T434" i="24" l="1"/>
  <c r="T394" i="24" l="1"/>
  <c r="T382" i="24" l="1"/>
  <c r="T391" i="24"/>
  <c r="T383" i="24" l="1"/>
  <c r="U394" i="24" l="1"/>
  <c r="U434" i="24"/>
  <c r="U391" i="24" l="1"/>
  <c r="U382" i="24"/>
  <c r="U383" i="24" l="1"/>
  <c r="U395" i="24" l="1"/>
  <c r="U161" i="24"/>
  <c r="T395" i="24" l="1"/>
  <c r="U160" i="24"/>
  <c r="U164" i="24"/>
  <c r="T161" i="24"/>
  <c r="T164" i="24" l="1"/>
  <c r="T160" i="24"/>
  <c r="U435" i="24" l="1"/>
  <c r="U439" i="24" l="1"/>
  <c r="T439" i="24"/>
  <c r="T435" i="24"/>
  <c r="U381" i="24"/>
  <c r="U380" i="24" l="1"/>
  <c r="T381" i="24"/>
  <c r="T380" i="24" l="1"/>
  <c r="U202" i="24" l="1"/>
  <c r="U191" i="24"/>
  <c r="U248" i="24" l="1"/>
  <c r="T208" i="24"/>
  <c r="T202" i="24"/>
  <c r="T191" i="24"/>
  <c r="U208" i="24"/>
  <c r="U256" i="24"/>
  <c r="T248" i="24" l="1"/>
  <c r="T256" i="24"/>
  <c r="U258" i="24" l="1"/>
</calcChain>
</file>

<file path=xl/sharedStrings.xml><?xml version="1.0" encoding="utf-8"?>
<sst xmlns="http://schemas.openxmlformats.org/spreadsheetml/2006/main" count="4981" uniqueCount="747">
  <si>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</si>
  <si>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</si>
  <si>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</si>
  <si>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</si>
  <si>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</si>
  <si>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</si>
  <si>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</si>
  <si>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</si>
  <si>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</si>
  <si>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</si>
  <si>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</si>
  <si>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</si>
  <si>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</si>
  <si>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</si>
  <si>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</si>
  <si>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</si>
  <si>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</si>
  <si>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</si>
  <si>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</si>
  <si>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</si>
  <si>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</si>
  <si>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</si>
  <si>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</si>
  <si>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</si>
  <si>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</si>
  <si>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</si>
  <si>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</si>
  <si>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</si>
  <si>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</si>
  <si>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</si>
  <si>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</si>
  <si>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</si>
  <si>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</si>
  <si>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</si>
  <si>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</si>
  <si>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</si>
  <si>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</si>
  <si>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</si>
  <si>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</si>
  <si>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</si>
  <si>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</si>
  <si>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</si>
  <si>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</si>
  <si>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</si>
  <si>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</si>
  <si>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</si>
  <si>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</si>
  <si>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</si>
  <si>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</si>
  <si>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</si>
  <si>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</si>
  <si>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</si>
  <si>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</si>
  <si>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</si>
  <si>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</si>
  <si>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</si>
  <si>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</si>
  <si>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</si>
  <si>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</si>
  <si>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</si>
  <si>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</si>
  <si>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</si>
  <si>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</si>
  <si>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</si>
  <si>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</si>
  <si>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</si>
  <si>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</si>
  <si>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</si>
  <si>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</si>
  <si>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</si>
  <si>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</si>
  <si>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</si>
  <si>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</si>
  <si>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</si>
  <si>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</si>
  <si>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</si>
  <si>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</si>
  <si>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</si>
  <si>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</si>
  <si>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</si>
  <si>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</si>
  <si>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</si>
  <si>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</si>
  <si>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</si>
  <si>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</si>
  <si>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</si>
  <si>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</si>
  <si>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</si>
  <si>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</si>
  <si>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</si>
  <si>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</si>
  <si>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</si>
  <si>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</si>
  <si>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</si>
  <si>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</si>
  <si>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</si>
  <si>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</si>
  <si>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</si>
  <si>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</si>
  <si>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</si>
  <si>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</si>
  <si>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</si>
  <si>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</si>
  <si>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</si>
  <si>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</si>
  <si>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</si>
  <si>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</si>
  <si>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</si>
  <si>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</si>
  <si>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</si>
  <si>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</si>
  <si>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</si>
  <si>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</si>
  <si>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</si>
  <si>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</si>
  <si>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</si>
  <si>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</si>
  <si>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</si>
  <si>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</si>
  <si>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</si>
  <si>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</si>
  <si>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</si>
  <si>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</si>
  <si>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</si>
  <si>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</si>
  <si>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</si>
  <si>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</si>
  <si>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</si>
  <si>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</si>
  <si>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</si>
  <si>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</si>
  <si>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</si>
  <si>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</si>
  <si>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</si>
  <si>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</si>
  <si>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</si>
  <si>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</si>
  <si>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</si>
  <si>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</si>
  <si>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</si>
  <si>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</si>
  <si>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</si>
  <si>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</si>
  <si>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</si>
  <si>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</si>
  <si>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</si>
  <si>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</si>
  <si>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</si>
  <si>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</si>
  <si>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</si>
  <si>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</si>
  <si>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</si>
  <si>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</si>
  <si>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</si>
  <si>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</si>
  <si>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</si>
  <si>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</si>
  <si>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</si>
  <si>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</si>
  <si>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</si>
  <si>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</si>
  <si>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</si>
  <si>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</si>
  <si>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</si>
  <si>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</si>
  <si>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</si>
  <si>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</si>
  <si>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</si>
  <si>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</si>
  <si>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</si>
  <si>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</si>
  <si>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</si>
  <si>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</si>
  <si>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</si>
  <si>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</si>
  <si>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</si>
  <si>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</si>
  <si>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</si>
  <si>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</si>
  <si>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</si>
  <si>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</si>
  <si>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</si>
  <si>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</si>
  <si>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</si>
  <si>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</si>
  <si>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</si>
  <si>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</si>
  <si>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</si>
  <si>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</si>
  <si>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</si>
  <si>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</si>
  <si>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</si>
  <si>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</si>
  <si>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</si>
  <si>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</si>
  <si>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</si>
  <si>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</si>
  <si>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</si>
  <si>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</si>
  <si>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</si>
  <si>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</si>
  <si>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</si>
  <si>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</si>
  <si>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</si>
  <si>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</si>
  <si>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</si>
  <si>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</si>
  <si>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</si>
  <si>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</si>
  <si>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</si>
  <si>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</si>
  <si>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</si>
  <si>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</si>
  <si>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</si>
  <si>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</si>
  <si>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</si>
  <si>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</si>
  <si>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</si>
  <si>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</si>
  <si>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</si>
  <si>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</si>
  <si>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</si>
  <si>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</si>
  <si>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</si>
  <si>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</si>
  <si>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</si>
  <si>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</si>
  <si>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</si>
  <si>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</si>
  <si>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</si>
  <si>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</si>
  <si>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</si>
  <si>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</si>
  <si>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</si>
  <si>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</si>
  <si>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</si>
  <si>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</si>
  <si>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</si>
  <si>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</si>
  <si>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</si>
  <si>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</si>
  <si>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</si>
  <si>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</si>
  <si>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</si>
  <si>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</si>
  <si>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</si>
  <si>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</si>
  <si>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</si>
  <si>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</si>
  <si>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</si>
  <si>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</si>
  <si>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</si>
  <si>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</si>
  <si>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</si>
  <si>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</si>
  <si>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</si>
  <si>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</si>
  <si>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</si>
  <si>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</si>
  <si>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</si>
  <si>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</si>
  <si>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</si>
  <si>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</si>
  <si>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</si>
  <si>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</si>
  <si>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</si>
  <si>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</si>
  <si>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</si>
  <si>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</si>
  <si>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</si>
  <si>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</si>
  <si>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</si>
  <si>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</si>
  <si>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</si>
  <si>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</si>
  <si>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</si>
  <si>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</si>
  <si>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</si>
  <si>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</si>
  <si>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</si>
  <si>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</si>
  <si>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</si>
  <si>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</si>
  <si>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</si>
  <si>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</si>
  <si>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</si>
  <si>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</si>
  <si>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</si>
  <si>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</si>
  <si>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</si>
  <si>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</si>
  <si>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</si>
  <si>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</si>
  <si>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</si>
  <si>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</si>
  <si>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</si>
  <si>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</si>
  <si>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</si>
  <si>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</si>
  <si>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</si>
  <si>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</si>
  <si>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</si>
  <si>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</si>
  <si>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</si>
  <si>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</si>
  <si>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</si>
  <si>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</si>
  <si>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</si>
  <si>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</si>
  <si>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</si>
  <si>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</si>
  <si>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</si>
  <si>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</si>
  <si>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</si>
  <si>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</si>
  <si>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</si>
  <si>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</si>
  <si>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</si>
  <si>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</si>
  <si>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</si>
  <si>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</si>
  <si>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</si>
  <si>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</si>
  <si>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</si>
  <si>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</si>
  <si>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</si>
  <si>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</si>
  <si>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</si>
  <si>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</si>
  <si>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</si>
  <si>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</si>
  <si>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</si>
  <si>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</si>
  <si>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</si>
  <si>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</si>
  <si>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</si>
  <si>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</si>
  <si>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</si>
  <si>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</si>
  <si>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</si>
  <si>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</si>
  <si>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</si>
  <si>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</si>
  <si>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</si>
  <si>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</si>
  <si>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</si>
  <si>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</si>
  <si>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</si>
  <si>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</si>
  <si>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</si>
  <si>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</si>
  <si>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</si>
  <si>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</si>
  <si>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</si>
  <si>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</si>
  <si>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</si>
  <si>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</si>
  <si>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</si>
  <si>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</si>
  <si>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</si>
  <si>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</si>
  <si>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</si>
  <si>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</si>
  <si>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</si>
  <si>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</si>
  <si>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</si>
  <si>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</si>
  <si>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</si>
  <si>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</si>
  <si>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</si>
  <si>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</si>
  <si>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</si>
  <si>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</si>
  <si>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</si>
  <si>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</si>
  <si>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</si>
  <si>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</si>
  <si>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</si>
  <si>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</si>
  <si>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</si>
  <si>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</si>
  <si>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</si>
  <si>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</si>
  <si>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</si>
  <si>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</si>
  <si>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</si>
  <si>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</si>
  <si>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</si>
  <si>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</si>
  <si>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</si>
  <si>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</si>
  <si>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</si>
  <si>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</si>
  <si>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</si>
  <si>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</si>
  <si>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</si>
  <si>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</si>
  <si>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</si>
  <si>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</si>
  <si>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</si>
  <si>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</si>
  <si>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</si>
  <si>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</si>
  <si>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</si>
  <si>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</si>
  <si>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</si>
  <si>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</si>
  <si>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</si>
  <si>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</si>
  <si>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</si>
  <si>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</si>
  <si>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</si>
  <si>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</si>
  <si>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</si>
  <si>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</si>
  <si>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</si>
  <si>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</si>
  <si>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</si>
  <si>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</si>
  <si>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</si>
  <si>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</si>
  <si>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</si>
  <si>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</si>
  <si>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</si>
  <si>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</si>
  <si>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</si>
  <si>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</si>
  <si>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</si>
  <si>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</si>
  <si>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</si>
  <si>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</si>
  <si>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</si>
  <si>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</si>
  <si>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</si>
  <si>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</si>
  <si>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</si>
  <si>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</si>
  <si>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</si>
  <si>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</si>
  <si>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</si>
  <si>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</si>
  <si>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</si>
  <si>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</si>
  <si>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</si>
  <si>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</si>
  <si>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</si>
  <si>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</si>
  <si>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</si>
  <si>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</si>
  <si>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</si>
  <si>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</si>
  <si>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</si>
  <si>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</si>
  <si>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</si>
  <si>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</si>
  <si>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</si>
  <si>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</si>
  <si>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</si>
  <si>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</si>
  <si>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</si>
  <si>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</si>
  <si>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</si>
  <si>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</si>
  <si>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</si>
  <si>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</si>
  <si>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</si>
  <si>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</si>
  <si>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</si>
  <si>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</si>
  <si>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</si>
  <si>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</si>
  <si>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</si>
  <si>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</si>
  <si>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</si>
  <si>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</si>
  <si>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</si>
  <si>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</si>
  <si>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</si>
  <si>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</si>
  <si>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</si>
  <si>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</si>
  <si>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</si>
  <si>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</si>
  <si>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</si>
  <si>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</si>
  <si>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</si>
  <si>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</si>
  <si>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</si>
  <si>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</si>
  <si>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</si>
  <si>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</si>
  <si>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</si>
  <si>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</si>
  <si>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</si>
  <si>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</si>
  <si>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</si>
  <si>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</si>
  <si>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</si>
  <si>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</si>
  <si>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</si>
  <si>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</si>
  <si>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</si>
  <si>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</si>
  <si>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</si>
  <si>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</si>
  <si>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</si>
  <si>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</si>
  <si>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</si>
  <si>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</si>
  <si>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</si>
  <si>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</si>
  <si>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</si>
  <si>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</si>
  <si>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</si>
  <si>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</si>
  <si>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</si>
  <si>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</si>
  <si>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</si>
  <si>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</si>
  <si>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</si>
  <si>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</si>
  <si>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</si>
  <si>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</si>
  <si>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</si>
  <si>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</si>
  <si>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</si>
  <si>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</si>
  <si>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</si>
  <si>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</si>
  <si>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</si>
  <si>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</si>
  <si>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</si>
  <si>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</si>
  <si>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</si>
  <si>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</si>
  <si>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</si>
  <si>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</si>
  <si>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</si>
  <si>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</si>
  <si>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</si>
  <si>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</si>
  <si>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</si>
  <si>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</si>
  <si>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</si>
  <si>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</si>
  <si>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</si>
  <si>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</si>
  <si>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</si>
  <si>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</si>
  <si>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</si>
  <si>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</si>
  <si>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</si>
  <si>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</si>
  <si>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</si>
  <si>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</si>
  <si>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</si>
  <si>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</si>
  <si>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</si>
  <si>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</si>
  <si>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</si>
  <si>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</si>
  <si>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</si>
  <si>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</si>
  <si>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</si>
  <si>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</si>
  <si>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</si>
  <si>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</si>
  <si>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</si>
  <si>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</si>
  <si>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</si>
  <si>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</si>
  <si>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</si>
  <si>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</si>
  <si>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</si>
  <si>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</si>
  <si>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</si>
  <si>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</si>
  <si>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</si>
  <si>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</si>
  <si>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</si>
  <si>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</si>
  <si>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</si>
  <si>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</si>
  <si>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</si>
  <si>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</si>
  <si>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</si>
  <si>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</si>
  <si>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</si>
  <si>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</si>
  <si>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</si>
  <si>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</si>
  <si>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</si>
  <si>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</si>
  <si>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</si>
  <si>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</si>
  <si>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</si>
  <si>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</si>
  <si>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</si>
  <si>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</si>
  <si>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</si>
  <si>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</si>
  <si>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</si>
  <si>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</si>
  <si>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</si>
  <si>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</si>
  <si>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</si>
  <si>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</si>
  <si>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</si>
  <si>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</si>
  <si>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</si>
  <si>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</si>
  <si>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</si>
  <si>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</si>
  <si>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</si>
  <si>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</si>
  <si>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</si>
  <si>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</si>
  <si>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</si>
  <si>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</si>
  <si>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</si>
  <si>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</si>
  <si>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</si>
  <si>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</si>
  <si>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</si>
  <si>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</si>
  <si>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</si>
  <si>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</si>
  <si>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</si>
  <si>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</si>
  <si>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</si>
  <si>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</si>
  <si>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</si>
  <si>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</si>
  <si>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</si>
  <si>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</si>
  <si>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</si>
  <si>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</si>
  <si>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</si>
  <si>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</si>
  <si>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</si>
  <si>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</si>
  <si>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</si>
  <si>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</si>
  <si>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</si>
  <si>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</si>
  <si>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</si>
  <si>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</si>
  <si>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</si>
  <si>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</si>
  <si>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</si>
  <si>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</si>
  <si>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</si>
  <si>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</si>
  <si>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</si>
  <si>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</si>
  <si>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</si>
  <si>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</si>
  <si>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</si>
  <si>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</si>
  <si>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</si>
  <si>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</si>
  <si>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</si>
  <si>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</si>
  <si>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</si>
  <si>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</si>
  <si>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</si>
  <si>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</si>
  <si>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</si>
  <si>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</si>
  <si>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</si>
  <si>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</si>
  <si>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</si>
  <si>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</si>
  <si>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</si>
  <si>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</si>
  <si>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</si>
  <si>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</si>
  <si>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</si>
  <si>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</si>
  <si>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</si>
  <si>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</si>
  <si>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</si>
  <si>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</si>
  <si>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</si>
  <si>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</si>
  <si>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</si>
  <si>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</si>
  <si>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</si>
  <si>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</si>
  <si>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</si>
  <si>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</si>
  <si>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</si>
  <si>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</si>
  <si>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</si>
  <si>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</si>
  <si>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</si>
  <si>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</si>
  <si>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</si>
  <si>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</si>
  <si>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</si>
  <si>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</si>
  <si>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</si>
  <si>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</si>
  <si>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</si>
  <si>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</si>
  <si>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</si>
  <si>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</si>
  <si>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</si>
  <si>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</si>
  <si>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</si>
  <si>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</si>
  <si>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</si>
  <si>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</si>
  <si>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</si>
  <si>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</si>
  <si>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</si>
  <si>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</si>
  <si>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</si>
  <si>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</si>
  <si>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</si>
  <si>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</si>
  <si>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</si>
  <si>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</si>
  <si>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</si>
  <si>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</si>
  <si>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</si>
  <si>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</si>
  <si>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</si>
  <si>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</si>
  <si>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</si>
  <si>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</si>
  <si>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</si>
  <si>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</si>
  <si>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</si>
  <si>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</si>
  <si>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</si>
  <si>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</si>
  <si>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</si>
  <si>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</si>
  <si>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</si>
  <si>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</si>
  <si>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</si>
  <si>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</si>
  <si>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</si>
  <si>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</si>
  <si>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Тверская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</si>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</sst>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29" t="s">
        <v>734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</row>
    <row r="2" spans="1:21" ht="15.6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4" spans="1:21" ht="21.75" customHeight="1" x14ac:dyDescent="0.25">
      <c r="A4" s="130" t="s">
        <v>743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x14ac:dyDescent="0.25">
      <c r="A5" s="131" t="s">
        <v>744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</row>
    <row r="6" spans="1:21" ht="24" customHeight="1" x14ac:dyDescent="0.25">
      <c r="A6" s="130" t="s">
        <v>745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21.75" customHeight="1" x14ac:dyDescent="0.25">
      <c r="A7" s="130" t="s">
        <v>738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</row>
    <row r="8" spans="1:21" ht="18.75" x14ac:dyDescent="0.25">
      <c r="B8" s="17"/>
    </row>
    <row r="9" spans="1:21" ht="24" customHeight="1" x14ac:dyDescent="0.25">
      <c r="A9" s="128" t="s">
        <v>746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2.6" customHeight="1" x14ac:dyDescent="0.25">
      <c r="A10" s="125" t="s">
        <v>723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6" t="s">
        <v>684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 ht="30.75" customHeight="1" x14ac:dyDescent="0.25">
      <c r="A14" s="117" t="s">
        <v>687</v>
      </c>
      <c r="B14" s="119" t="s">
        <v>1</v>
      </c>
      <c r="C14" s="121" t="s">
        <v>688</v>
      </c>
      <c r="D14" s="46" t="s">
        <v>727</v>
      </c>
      <c r="E14" s="100" t="s">
        <v>728</v>
      </c>
      <c r="F14" s="119" t="s">
        <v>729</v>
      </c>
      <c r="G14" s="119"/>
      <c r="H14" s="127" t="s">
        <v>730</v>
      </c>
      <c r="I14" s="127"/>
      <c r="J14" s="119" t="s">
        <v>731</v>
      </c>
      <c r="K14" s="119"/>
      <c r="L14" s="127" t="s">
        <v>732</v>
      </c>
      <c r="M14" s="127"/>
      <c r="N14" s="123" t="s">
        <v>733</v>
      </c>
      <c r="O14" s="124"/>
      <c r="P14" s="123" t="s">
        <v>735</v>
      </c>
      <c r="Q14" s="124"/>
      <c r="R14" s="123" t="s">
        <v>736</v>
      </c>
      <c r="S14" s="124"/>
      <c r="T14" s="106" t="s">
        <v>84</v>
      </c>
      <c r="U14" s="107"/>
    </row>
    <row r="15" spans="1:21" ht="71.25" customHeight="1" x14ac:dyDescent="0.25">
      <c r="A15" s="118"/>
      <c r="B15" s="120"/>
      <c r="C15" s="122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08" t="s">
        <v>698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10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11868.615131800001</v>
      </c>
      <c r="E18" s="91">
        <v>13325.539912210003</v>
      </c>
      <c r="F18" s="91">
        <v>14302.37811865613</v>
      </c>
      <c r="G18" s="91">
        <v>14226.924911117001</v>
      </c>
      <c r="H18" s="91">
        <v>15682.88305290907</v>
      </c>
      <c r="I18" s="91">
        <v>16919.802696934134</v>
      </c>
      <c r="J18" s="91">
        <v>15583.095699711301</v>
      </c>
      <c r="K18" s="91">
        <v>19315.992458533303</v>
      </c>
      <c r="L18" s="91">
        <v>16368.036178165017</v>
      </c>
      <c r="M18" s="91">
        <v>19547.697935135242</v>
      </c>
      <c r="N18" s="91">
        <v>17077.343930043389</v>
      </c>
      <c r="O18" s="91">
        <v>19566.544605797713</v>
      </c>
      <c r="P18" s="91">
        <v>20596.157052772574</v>
      </c>
      <c r="Q18" s="91" t="s">
        <v>81</v>
      </c>
      <c r="R18" s="91">
        <v>21684.029593529987</v>
      </c>
      <c r="S18" s="91" t="s">
        <v>81</v>
      </c>
      <c r="T18" s="57">
        <f t="shared" ref="T18:T49" si="0">IFERROR(H18+J18+L18+N18+P18+R18+0+0,"-")</f>
        <v>106991.54550713135</v>
      </c>
      <c r="U18" s="58">
        <f t="shared" ref="U18:U49" si="1">IFERROR(I18+K18+M18+O18,"-")</f>
        <v>75350.037696400395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11221.847112379999</v>
      </c>
      <c r="E24" s="24">
        <v>12570.443527970003</v>
      </c>
      <c r="F24" s="24">
        <v>13439.045746081123</v>
      </c>
      <c r="G24" s="24">
        <v>13651.177494410002</v>
      </c>
      <c r="H24" s="24">
        <v>13980.706516920693</v>
      </c>
      <c r="I24" s="24">
        <v>15278.528092223376</v>
      </c>
      <c r="J24" s="24">
        <v>14777.80252310116</v>
      </c>
      <c r="K24" s="24">
        <v>16878.939009168753</v>
      </c>
      <c r="L24" s="24">
        <v>15472.618960095071</v>
      </c>
      <c r="M24" s="24">
        <v>17905.599979837727</v>
      </c>
      <c r="N24" s="24">
        <v>16123.703731973443</v>
      </c>
      <c r="O24" s="24">
        <v>18814.803453497207</v>
      </c>
      <c r="P24" s="24">
        <v>19763.074471790758</v>
      </c>
      <c r="Q24" s="24" t="s">
        <v>81</v>
      </c>
      <c r="R24" s="24">
        <v>20759.13859758915</v>
      </c>
      <c r="S24" s="24" t="s">
        <v>81</v>
      </c>
      <c r="T24" s="61">
        <f t="shared" si="0"/>
        <v>100877.04480147027</v>
      </c>
      <c r="U24" s="60">
        <f t="shared" si="1"/>
        <v>68877.870534727059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136.95497848999997</v>
      </c>
      <c r="E26" s="24">
        <v>289.45355701</v>
      </c>
      <c r="F26" s="24">
        <v>575.83517984500554</v>
      </c>
      <c r="G26" s="24">
        <v>392.04399672</v>
      </c>
      <c r="H26" s="24">
        <v>1221.4527359883768</v>
      </c>
      <c r="I26" s="24">
        <v>1352.1683667707532</v>
      </c>
      <c r="J26" s="24">
        <v>233.0171266101402</v>
      </c>
      <c r="K26" s="24">
        <v>2047.1051293645505</v>
      </c>
      <c r="L26" s="24">
        <v>240.78577806994682</v>
      </c>
      <c r="M26" s="24">
        <v>1197.4563664975128</v>
      </c>
      <c r="N26" s="24">
        <v>240.78577806994682</v>
      </c>
      <c r="O26" s="24">
        <v>244.731216908504</v>
      </c>
      <c r="P26" s="24">
        <v>254.73978950853666</v>
      </c>
      <c r="Q26" s="24" t="s">
        <v>81</v>
      </c>
      <c r="R26" s="24">
        <v>265.17929977753465</v>
      </c>
      <c r="S26" s="24" t="s">
        <v>81</v>
      </c>
      <c r="T26" s="61">
        <f t="shared" si="0"/>
        <v>2455.9605080244819</v>
      </c>
      <c r="U26" s="60">
        <f t="shared" si="1"/>
        <v>4841.4610795413209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346.24202414000001</v>
      </c>
      <c r="E27" s="24">
        <v>237.75613643999998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163.57101679000047</v>
      </c>
      <c r="E32" s="24">
        <v>227.88669078999982</v>
      </c>
      <c r="F32" s="24">
        <v>287.49719273000062</v>
      </c>
      <c r="G32" s="24">
        <v>183.70341998699976</v>
      </c>
      <c r="H32" s="24">
        <v>480.72380000000004</v>
      </c>
      <c r="I32" s="24">
        <v>289.10623794000173</v>
      </c>
      <c r="J32" s="24">
        <v>572.27605000000051</v>
      </c>
      <c r="K32" s="24">
        <v>389.94832000000031</v>
      </c>
      <c r="L32" s="24">
        <v>654.63143999999909</v>
      </c>
      <c r="M32" s="24">
        <v>444.64158880000144</v>
      </c>
      <c r="N32" s="24">
        <v>712.8544200000008</v>
      </c>
      <c r="O32" s="24">
        <v>507.00993539200164</v>
      </c>
      <c r="P32" s="24">
        <v>578.34279147327959</v>
      </c>
      <c r="Q32" s="24" t="s">
        <v>81</v>
      </c>
      <c r="R32" s="24">
        <v>659.71169616330553</v>
      </c>
      <c r="S32" s="24" t="s">
        <v>81</v>
      </c>
      <c r="T32" s="61">
        <f t="shared" si="0"/>
        <v>3658.5401976365861</v>
      </c>
      <c r="U32" s="60">
        <f t="shared" si="1"/>
        <v>1630.7060821320051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11142.175523780001</v>
      </c>
      <c r="E33" s="59">
        <v>12290.39468275</v>
      </c>
      <c r="F33" s="59">
        <v>13266.981645644631</v>
      </c>
      <c r="G33" s="59">
        <v>13456.547516820001</v>
      </c>
      <c r="H33" s="59">
        <v>13670.836015656419</v>
      </c>
      <c r="I33" s="59">
        <v>14598.74354662507</v>
      </c>
      <c r="J33" s="59">
        <v>14049.272705176278</v>
      </c>
      <c r="K33" s="59">
        <v>15083.817777640415</v>
      </c>
      <c r="L33" s="59">
        <v>14437.924502816</v>
      </c>
      <c r="M33" s="59">
        <v>15670.877177629292</v>
      </c>
      <c r="N33" s="59">
        <v>14968.735616015671</v>
      </c>
      <c r="O33" s="59">
        <v>16268.728585458972</v>
      </c>
      <c r="P33" s="59">
        <v>16844.373612409094</v>
      </c>
      <c r="Q33" s="59" t="s">
        <v>81</v>
      </c>
      <c r="R33" s="59">
        <v>17454.652527323306</v>
      </c>
      <c r="S33" s="59" t="s">
        <v>81</v>
      </c>
      <c r="T33" s="61">
        <f t="shared" si="0"/>
        <v>91425.794979396771</v>
      </c>
      <c r="U33" s="60">
        <f t="shared" si="1"/>
        <v>61622.167087353751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10648.82781452</v>
      </c>
      <c r="E39" s="59">
        <v>11843.41300735</v>
      </c>
      <c r="F39" s="59">
        <v>12948.831703729147</v>
      </c>
      <c r="G39" s="59">
        <v>13238.011354640001</v>
      </c>
      <c r="H39" s="59">
        <v>13146.874543043594</v>
      </c>
      <c r="I39" s="59">
        <v>14331.230095089288</v>
      </c>
      <c r="J39" s="59">
        <v>13427.915147886173</v>
      </c>
      <c r="K39" s="59">
        <v>14757.122442104845</v>
      </c>
      <c r="L39" s="59">
        <v>13702.474278951697</v>
      </c>
      <c r="M39" s="59">
        <v>15311.229589737617</v>
      </c>
      <c r="N39" s="59">
        <v>14176.544024108956</v>
      </c>
      <c r="O39" s="59">
        <v>15872.689398717825</v>
      </c>
      <c r="P39" s="59">
        <v>16407.656119748626</v>
      </c>
      <c r="Q39" s="59" t="s">
        <v>81</v>
      </c>
      <c r="R39" s="59">
        <v>16972.310402250961</v>
      </c>
      <c r="S39" s="59" t="s">
        <v>81</v>
      </c>
      <c r="T39" s="61">
        <f t="shared" si="0"/>
        <v>87833.774515990008</v>
      </c>
      <c r="U39" s="60">
        <f t="shared" si="1"/>
        <v>60272.271525649579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78.263140030000002</v>
      </c>
      <c r="E41" s="59">
        <v>99.233639819999993</v>
      </c>
      <c r="F41" s="59">
        <v>99.157181153047688</v>
      </c>
      <c r="G41" s="59">
        <v>112.27124735000001</v>
      </c>
      <c r="H41" s="59">
        <v>102.12018153822578</v>
      </c>
      <c r="I41" s="59">
        <v>112.89466990151321</v>
      </c>
      <c r="J41" s="59">
        <v>104.84659596518703</v>
      </c>
      <c r="K41" s="59">
        <v>118.64163912773128</v>
      </c>
      <c r="L41" s="59">
        <v>107.84338162135427</v>
      </c>
      <c r="M41" s="59">
        <v>124.3550133752784</v>
      </c>
      <c r="N41" s="59">
        <v>111.02379032488349</v>
      </c>
      <c r="O41" s="59">
        <v>129.74708645344631</v>
      </c>
      <c r="P41" s="59">
        <v>134.88762545389963</v>
      </c>
      <c r="Q41" s="59" t="s">
        <v>81</v>
      </c>
      <c r="R41" s="59">
        <v>140.23183100238498</v>
      </c>
      <c r="S41" s="59" t="s">
        <v>81</v>
      </c>
      <c r="T41" s="61">
        <f t="shared" si="0"/>
        <v>700.95340590593526</v>
      </c>
      <c r="U41" s="60">
        <f t="shared" si="1"/>
        <v>485.63840885796924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318.52785138000002</v>
      </c>
      <c r="E42" s="59">
        <v>211.89684809000002</v>
      </c>
      <c r="F42" s="59">
        <v>0</v>
      </c>
      <c r="G42" s="59">
        <v>0</v>
      </c>
      <c r="H42" s="59">
        <v>0</v>
      </c>
      <c r="I42" s="59">
        <v>2.9103830456733704E-14</v>
      </c>
      <c r="J42" s="59">
        <v>0</v>
      </c>
      <c r="K42" s="59">
        <v>4.001776687800884E-14</v>
      </c>
      <c r="L42" s="59">
        <v>0</v>
      </c>
      <c r="M42" s="59">
        <v>5.0931703299283982E-14</v>
      </c>
      <c r="N42" s="59">
        <v>0</v>
      </c>
      <c r="O42" s="59">
        <v>-1.4915713109076024E-13</v>
      </c>
      <c r="P42" s="59">
        <v>-4.001776687800884E-14</v>
      </c>
      <c r="Q42" s="59" t="s">
        <v>81</v>
      </c>
      <c r="R42" s="59">
        <v>-1.0736474040441397E-14</v>
      </c>
      <c r="S42" s="59" t="s">
        <v>81</v>
      </c>
      <c r="T42" s="61">
        <f t="shared" si="0"/>
        <v>-5.0754240918450234E-14</v>
      </c>
      <c r="U42" s="60">
        <f t="shared" si="1"/>
        <v>-2.9103830456733704E-14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96.556717849999998</v>
      </c>
      <c r="E47" s="59">
        <v>135.85113748999999</v>
      </c>
      <c r="F47" s="59">
        <v>218.99276076243615</v>
      </c>
      <c r="G47" s="59">
        <v>106.26491483</v>
      </c>
      <c r="H47" s="59">
        <v>421.84129107459921</v>
      </c>
      <c r="I47" s="59">
        <v>154.61878163426863</v>
      </c>
      <c r="J47" s="59">
        <v>516.51096132491671</v>
      </c>
      <c r="K47" s="59">
        <v>208.05369640783877</v>
      </c>
      <c r="L47" s="59">
        <v>627.60684224294857</v>
      </c>
      <c r="M47" s="59">
        <v>235.29257451639708</v>
      </c>
      <c r="N47" s="59">
        <v>681.16780158183042</v>
      </c>
      <c r="O47" s="59">
        <v>266.29210028770075</v>
      </c>
      <c r="P47" s="59">
        <v>301.82986720656527</v>
      </c>
      <c r="Q47" s="59" t="s">
        <v>81</v>
      </c>
      <c r="R47" s="59">
        <v>342.11029406996096</v>
      </c>
      <c r="S47" s="59" t="s">
        <v>81</v>
      </c>
      <c r="T47" s="61">
        <f t="shared" si="0"/>
        <v>2891.0670575008212</v>
      </c>
      <c r="U47" s="60">
        <f t="shared" si="1"/>
        <v>864.25715284620514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3015.1791365700001</v>
      </c>
      <c r="E48" s="59">
        <v>3090.4318255451058</v>
      </c>
      <c r="F48" s="59">
        <v>3236.7634910246206</v>
      </c>
      <c r="G48" s="59">
        <v>3175.8071040699997</v>
      </c>
      <c r="H48" s="59">
        <v>3335.1921195119012</v>
      </c>
      <c r="I48" s="59">
        <v>3367.4568532071394</v>
      </c>
      <c r="J48" s="59">
        <v>3471.288757497633</v>
      </c>
      <c r="K48" s="59">
        <v>3586.522007633348</v>
      </c>
      <c r="L48" s="59">
        <v>3612.9750628837901</v>
      </c>
      <c r="M48" s="59">
        <v>3707.5884593561705</v>
      </c>
      <c r="N48" s="59">
        <v>3760.4805545869599</v>
      </c>
      <c r="O48" s="59">
        <v>3856.612080570862</v>
      </c>
      <c r="P48" s="59">
        <v>4005.969957580448</v>
      </c>
      <c r="Q48" s="59" t="s">
        <v>81</v>
      </c>
      <c r="R48" s="59">
        <v>4161.1276116965309</v>
      </c>
      <c r="S48" s="59" t="s">
        <v>81</v>
      </c>
      <c r="T48" s="61">
        <f t="shared" si="0"/>
        <v>22347.034063757263</v>
      </c>
      <c r="U48" s="60">
        <f t="shared" si="1"/>
        <v>14518.179400767518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2837.8534650800002</v>
      </c>
      <c r="E50" s="59">
        <v>2883.1912253200003</v>
      </c>
      <c r="F50" s="59">
        <v>2963.3527271533803</v>
      </c>
      <c r="G50" s="59">
        <v>2934.8670762500001</v>
      </c>
      <c r="H50" s="59">
        <v>3050.9987327296803</v>
      </c>
      <c r="I50" s="59">
        <v>3090.2695596118992</v>
      </c>
      <c r="J50" s="59">
        <v>3176.3949011218474</v>
      </c>
      <c r="K50" s="59">
        <v>3277.4581752746549</v>
      </c>
      <c r="L50" s="59">
        <v>3306.9527181306985</v>
      </c>
      <c r="M50" s="59">
        <v>3372.2542012469894</v>
      </c>
      <c r="N50" s="59">
        <v>3442.8845819214698</v>
      </c>
      <c r="O50" s="59">
        <v>3499.481095684584</v>
      </c>
      <c r="P50" s="59">
        <v>3632.7680783742876</v>
      </c>
      <c r="Q50" s="59" t="s">
        <v>81</v>
      </c>
      <c r="R50" s="59">
        <v>3771.1316479260927</v>
      </c>
      <c r="S50" s="59" t="s">
        <v>81</v>
      </c>
      <c r="T50" s="61">
        <f t="shared" ref="T50:T76" si="2">IFERROR(H50+J50+L50+N50+P50+R50+0+0,"-")</f>
        <v>20381.130660204075</v>
      </c>
      <c r="U50" s="60">
        <f t="shared" ref="U50:U76" si="3">IFERROR(I50+K50+M50+O50,"-")</f>
        <v>13239.463031818126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2837.8534650800002</v>
      </c>
      <c r="E51" s="59">
        <v>2883.1912253200003</v>
      </c>
      <c r="F51" s="59">
        <v>2963.3527271533803</v>
      </c>
      <c r="G51" s="59">
        <v>2934.8670762500001</v>
      </c>
      <c r="H51" s="59">
        <v>3050.9987327296803</v>
      </c>
      <c r="I51" s="59">
        <v>3090.2695596118992</v>
      </c>
      <c r="J51" s="59">
        <v>3176.3949011218474</v>
      </c>
      <c r="K51" s="59">
        <v>3277.4581752746549</v>
      </c>
      <c r="L51" s="59">
        <v>3306.9527181306985</v>
      </c>
      <c r="M51" s="59">
        <v>3372.2542012469894</v>
      </c>
      <c r="N51" s="59">
        <v>3442.8845819214698</v>
      </c>
      <c r="O51" s="59">
        <v>3499.481095684584</v>
      </c>
      <c r="P51" s="59">
        <v>3632.7680783742876</v>
      </c>
      <c r="Q51" s="59" t="s">
        <v>81</v>
      </c>
      <c r="R51" s="59">
        <v>3771.1316479260927</v>
      </c>
      <c r="S51" s="59" t="s">
        <v>81</v>
      </c>
      <c r="T51" s="61">
        <f t="shared" si="2"/>
        <v>20381.130660204075</v>
      </c>
      <c r="U51" s="60">
        <f t="shared" si="3"/>
        <v>13239.463031818126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2482.6390203300002</v>
      </c>
      <c r="E52" s="59">
        <v>2629.6285958799999</v>
      </c>
      <c r="F52" s="59">
        <v>2904.8221684786809</v>
      </c>
      <c r="G52" s="59">
        <v>2886.8965057999999</v>
      </c>
      <c r="H52" s="59">
        <v>2990.245073885078</v>
      </c>
      <c r="I52" s="59">
        <v>3090.2695596118992</v>
      </c>
      <c r="J52" s="59">
        <v>3113.435080013398</v>
      </c>
      <c r="K52" s="59">
        <v>3277.4581752746549</v>
      </c>
      <c r="L52" s="59">
        <v>3241.6984882678489</v>
      </c>
      <c r="M52" s="59">
        <v>3372.2542012469894</v>
      </c>
      <c r="N52" s="59">
        <v>3375.2441669540435</v>
      </c>
      <c r="O52" s="59">
        <v>3499.481095684584</v>
      </c>
      <c r="P52" s="59">
        <v>3632.7680783742876</v>
      </c>
      <c r="Q52" s="59" t="s">
        <v>81</v>
      </c>
      <c r="R52" s="59">
        <v>3771.1316479260927</v>
      </c>
      <c r="S52" s="59" t="s">
        <v>81</v>
      </c>
      <c r="T52" s="61">
        <f t="shared" si="2"/>
        <v>20124.522535420747</v>
      </c>
      <c r="U52" s="60">
        <f t="shared" si="3"/>
        <v>13239.463031818126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305.70874003</v>
      </c>
      <c r="E53" s="59">
        <v>202.90420995000002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177.32567148999991</v>
      </c>
      <c r="E55" s="59">
        <v>207.24060022510565</v>
      </c>
      <c r="F55" s="59">
        <v>273.41076387124053</v>
      </c>
      <c r="G55" s="59">
        <v>240.94002781999961</v>
      </c>
      <c r="H55" s="59">
        <v>284.19338678222078</v>
      </c>
      <c r="I55" s="59">
        <v>176.08549643999987</v>
      </c>
      <c r="J55" s="59">
        <v>294.89385637578562</v>
      </c>
      <c r="K55" s="59">
        <v>196.33532853059987</v>
      </c>
      <c r="L55" s="59">
        <v>306.02234475309172</v>
      </c>
      <c r="M55" s="59">
        <v>213.02383145570084</v>
      </c>
      <c r="N55" s="59">
        <v>317.59597266548997</v>
      </c>
      <c r="O55" s="59">
        <v>226.8703805003214</v>
      </c>
      <c r="P55" s="59">
        <v>237.07954762283583</v>
      </c>
      <c r="Q55" s="59" t="s">
        <v>81</v>
      </c>
      <c r="R55" s="59">
        <v>247.74812726586345</v>
      </c>
      <c r="S55" s="59" t="s">
        <v>81</v>
      </c>
      <c r="T55" s="61">
        <f t="shared" si="2"/>
        <v>1687.5332354652874</v>
      </c>
      <c r="U55" s="60">
        <f t="shared" si="3"/>
        <v>812.31503692662193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101.10179715524011</v>
      </c>
      <c r="J56" s="59">
        <v>0</v>
      </c>
      <c r="K56" s="59">
        <v>112.72850382809338</v>
      </c>
      <c r="L56" s="59">
        <v>0</v>
      </c>
      <c r="M56" s="59">
        <v>122.31042665348032</v>
      </c>
      <c r="N56" s="59">
        <v>0</v>
      </c>
      <c r="O56" s="59">
        <v>130.26060438595653</v>
      </c>
      <c r="P56" s="59">
        <v>136.12233158332469</v>
      </c>
      <c r="Q56" s="59" t="s">
        <v>81</v>
      </c>
      <c r="R56" s="59">
        <v>142.24783650457445</v>
      </c>
      <c r="S56" s="59" t="s">
        <v>81</v>
      </c>
      <c r="T56" s="61">
        <f t="shared" si="2"/>
        <v>278.37016808789917</v>
      </c>
      <c r="U56" s="60">
        <f t="shared" si="3"/>
        <v>466.4013320227703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4446.4225530699996</v>
      </c>
      <c r="E57" s="59">
        <v>5266.4296018100013</v>
      </c>
      <c r="F57" s="59">
        <v>5949.64988674713</v>
      </c>
      <c r="G57" s="59">
        <v>6018.9390914104897</v>
      </c>
      <c r="H57" s="59">
        <v>6153.3425114003439</v>
      </c>
      <c r="I57" s="59">
        <v>6229.4714173429402</v>
      </c>
      <c r="J57" s="59">
        <v>6369.2961716529917</v>
      </c>
      <c r="K57" s="59">
        <v>6407.788137089593</v>
      </c>
      <c r="L57" s="59">
        <v>6547.8713151450393</v>
      </c>
      <c r="M57" s="59">
        <v>6746.2206370045424</v>
      </c>
      <c r="N57" s="59">
        <v>6845.8639240503326</v>
      </c>
      <c r="O57" s="59">
        <v>7093.0349262232648</v>
      </c>
      <c r="P57" s="59">
        <v>7411.6421387323144</v>
      </c>
      <c r="Q57" s="59" t="s">
        <v>81</v>
      </c>
      <c r="R57" s="59">
        <v>7746.1437750152081</v>
      </c>
      <c r="S57" s="59" t="s">
        <v>81</v>
      </c>
      <c r="T57" s="61">
        <f t="shared" si="2"/>
        <v>41074.15983599623</v>
      </c>
      <c r="U57" s="60">
        <f t="shared" si="3"/>
        <v>26476.515117660339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1558.7273795500003</v>
      </c>
      <c r="E58" s="59">
        <v>1919.49944598</v>
      </c>
      <c r="F58" s="59">
        <v>2178.5743931900006</v>
      </c>
      <c r="G58" s="59">
        <v>2186.0564131340102</v>
      </c>
      <c r="H58" s="59">
        <v>2311.5811967603336</v>
      </c>
      <c r="I58" s="59">
        <v>2899.4281284022477</v>
      </c>
      <c r="J58" s="59">
        <v>2456.2445139354372</v>
      </c>
      <c r="K58" s="59">
        <v>3220.8496059830086</v>
      </c>
      <c r="L58" s="59">
        <v>2575.1125750974707</v>
      </c>
      <c r="M58" s="59">
        <v>3456.5180443202571</v>
      </c>
      <c r="N58" s="59">
        <v>2688.5718066011013</v>
      </c>
      <c r="O58" s="59">
        <v>3642.7933098668054</v>
      </c>
      <c r="P58" s="59">
        <v>3794.0563233033636</v>
      </c>
      <c r="Q58" s="59" t="s">
        <v>81</v>
      </c>
      <c r="R58" s="59">
        <v>3951.600368159392</v>
      </c>
      <c r="S58" s="59" t="s">
        <v>81</v>
      </c>
      <c r="T58" s="61">
        <f t="shared" si="2"/>
        <v>17777.166783857101</v>
      </c>
      <c r="U58" s="60">
        <f t="shared" si="3"/>
        <v>13219.589088572318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2318.9686525800003</v>
      </c>
      <c r="E59" s="59">
        <v>2656.7968730100001</v>
      </c>
      <c r="F59" s="59">
        <v>2956.3023768100002</v>
      </c>
      <c r="G59" s="59">
        <v>3058.58573752648</v>
      </c>
      <c r="H59" s="59">
        <v>2985.7884288999999</v>
      </c>
      <c r="I59" s="59">
        <v>2630.9401309741602</v>
      </c>
      <c r="J59" s="59">
        <v>3111.4096939199994</v>
      </c>
      <c r="K59" s="59">
        <v>2734.3317714999998</v>
      </c>
      <c r="L59" s="59">
        <v>3232.9647862799998</v>
      </c>
      <c r="M59" s="59">
        <v>2843.7049805200004</v>
      </c>
      <c r="N59" s="59">
        <v>3359.0970226599993</v>
      </c>
      <c r="O59" s="59">
        <v>2957.4533677700001</v>
      </c>
      <c r="P59" s="59">
        <v>3075.7512787299993</v>
      </c>
      <c r="Q59" s="59" t="s">
        <v>81</v>
      </c>
      <c r="R59" s="59">
        <v>3198.7810971783842</v>
      </c>
      <c r="S59" s="59" t="s">
        <v>81</v>
      </c>
      <c r="T59" s="61">
        <f t="shared" si="2"/>
        <v>18963.792307668384</v>
      </c>
      <c r="U59" s="60">
        <f t="shared" si="3"/>
        <v>11166.430250764161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0.93926169999999998</v>
      </c>
      <c r="E61" s="59">
        <v>0.46420510000000004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567.78725923999946</v>
      </c>
      <c r="E62" s="59">
        <v>689.66907772000104</v>
      </c>
      <c r="F62" s="59">
        <v>814.77311674712928</v>
      </c>
      <c r="G62" s="59">
        <v>774.29694074999952</v>
      </c>
      <c r="H62" s="59">
        <v>855.9728857400105</v>
      </c>
      <c r="I62" s="59">
        <v>699.10315796653276</v>
      </c>
      <c r="J62" s="59">
        <v>801.64196379755526</v>
      </c>
      <c r="K62" s="59">
        <v>452.60675960658489</v>
      </c>
      <c r="L62" s="59">
        <v>739.79395376756793</v>
      </c>
      <c r="M62" s="59">
        <v>445.99761216428504</v>
      </c>
      <c r="N62" s="59">
        <v>798.19509478923214</v>
      </c>
      <c r="O62" s="59">
        <v>492.78824858645953</v>
      </c>
      <c r="P62" s="59">
        <v>541.83453669894993</v>
      </c>
      <c r="Q62" s="59" t="s">
        <v>81</v>
      </c>
      <c r="R62" s="59">
        <v>595.76230967743231</v>
      </c>
      <c r="S62" s="59" t="s">
        <v>81</v>
      </c>
      <c r="T62" s="61">
        <f t="shared" si="2"/>
        <v>4333.2007444707478</v>
      </c>
      <c r="U62" s="60">
        <f t="shared" si="3"/>
        <v>2090.4957783238624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2015.2667890599998</v>
      </c>
      <c r="E63" s="59">
        <v>2262.4766368800006</v>
      </c>
      <c r="F63" s="59">
        <v>2379.3214355249834</v>
      </c>
      <c r="G63" s="59">
        <v>2570.2040586100002</v>
      </c>
      <c r="H63" s="59">
        <v>2479.2529358170336</v>
      </c>
      <c r="I63" s="59">
        <v>2891.2823680691699</v>
      </c>
      <c r="J63" s="59">
        <v>2578.4230532497136</v>
      </c>
      <c r="K63" s="59">
        <v>3006.9336627919361</v>
      </c>
      <c r="L63" s="59">
        <v>2681.5599753797028</v>
      </c>
      <c r="M63" s="59">
        <v>3127.211009303614</v>
      </c>
      <c r="N63" s="59">
        <v>2788.8223743948906</v>
      </c>
      <c r="O63" s="59">
        <v>3252.2994496757597</v>
      </c>
      <c r="P63" s="59">
        <v>3382.3914276627897</v>
      </c>
      <c r="Q63" s="59" t="s">
        <v>81</v>
      </c>
      <c r="R63" s="59">
        <v>3517.6870847693008</v>
      </c>
      <c r="S63" s="59" t="s">
        <v>81</v>
      </c>
      <c r="T63" s="61">
        <f t="shared" si="2"/>
        <v>17428.136851273433</v>
      </c>
      <c r="U63" s="60">
        <f t="shared" si="3"/>
        <v>12277.726489840479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786.4625212599999</v>
      </c>
      <c r="E64" s="24">
        <v>747.40692222000007</v>
      </c>
      <c r="F64" s="24">
        <v>763.10609480948187</v>
      </c>
      <c r="G64" s="24">
        <v>720.55602052000006</v>
      </c>
      <c r="H64" s="24">
        <v>748.84662756183366</v>
      </c>
      <c r="I64" s="24">
        <v>1109.5295488764452</v>
      </c>
      <c r="J64" s="24">
        <v>659.49064740253095</v>
      </c>
      <c r="K64" s="24">
        <v>989.22266217999993</v>
      </c>
      <c r="L64" s="24">
        <v>616.25585711453391</v>
      </c>
      <c r="M64" s="24">
        <v>921.13419151999983</v>
      </c>
      <c r="N64" s="24">
        <v>584.91666899564814</v>
      </c>
      <c r="O64" s="24">
        <v>868.15049937999993</v>
      </c>
      <c r="P64" s="24">
        <v>799.56004667999991</v>
      </c>
      <c r="Q64" s="24" t="s">
        <v>81</v>
      </c>
      <c r="R64" s="24">
        <v>736.92651235417225</v>
      </c>
      <c r="S64" s="24" t="s">
        <v>81</v>
      </c>
      <c r="T64" s="62">
        <f t="shared" si="2"/>
        <v>4145.9963601087184</v>
      </c>
      <c r="U64" s="63">
        <f t="shared" si="3"/>
        <v>3888.036901956445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1128.5774939200001</v>
      </c>
      <c r="E65" s="24">
        <v>1070.25605761</v>
      </c>
      <c r="F65" s="24">
        <v>1088.6733938154205</v>
      </c>
      <c r="G65" s="24">
        <v>1070.3044384499999</v>
      </c>
      <c r="H65" s="24">
        <v>1083.6638983277724</v>
      </c>
      <c r="I65" s="24">
        <v>1077.2822807500741</v>
      </c>
      <c r="J65" s="24">
        <v>951.66144387846964</v>
      </c>
      <c r="K65" s="24">
        <v>955.58876144999999</v>
      </c>
      <c r="L65" s="24">
        <v>877.60411672047258</v>
      </c>
      <c r="M65" s="24">
        <v>886.15493476999995</v>
      </c>
      <c r="N65" s="24">
        <v>826.09535829158688</v>
      </c>
      <c r="O65" s="24">
        <v>831.77207234999992</v>
      </c>
      <c r="P65" s="24">
        <v>761.72648257999992</v>
      </c>
      <c r="Q65" s="24" t="s">
        <v>81</v>
      </c>
      <c r="R65" s="24">
        <v>697.57960570182036</v>
      </c>
      <c r="S65" s="24" t="s">
        <v>81</v>
      </c>
      <c r="T65" s="62">
        <f t="shared" si="2"/>
        <v>5198.3309055001218</v>
      </c>
      <c r="U65" s="63">
        <f t="shared" si="3"/>
        <v>3750.7980493200739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-367.98514893999999</v>
      </c>
      <c r="E66" s="24">
        <v>-340.07286528999998</v>
      </c>
      <c r="F66" s="24">
        <v>-373.22785060593867</v>
      </c>
      <c r="G66" s="24">
        <v>-371.38795159</v>
      </c>
      <c r="H66" s="24">
        <v>-367.80697454593866</v>
      </c>
      <c r="I66" s="24">
        <v>0</v>
      </c>
      <c r="J66" s="24">
        <v>-326.48008839593871</v>
      </c>
      <c r="K66" s="24">
        <v>0</v>
      </c>
      <c r="L66" s="24">
        <v>-297.02992321593865</v>
      </c>
      <c r="M66" s="24">
        <v>0</v>
      </c>
      <c r="N66" s="24">
        <v>-278.28761944593867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-1269.6046056037546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25.870176279999999</v>
      </c>
      <c r="E67" s="24">
        <v>17.223729900000002</v>
      </c>
      <c r="F67" s="24">
        <v>47.660551599999998</v>
      </c>
      <c r="G67" s="24">
        <v>21.639533660000001</v>
      </c>
      <c r="H67" s="24">
        <v>32.989703779999999</v>
      </c>
      <c r="I67" s="24">
        <v>32.247268126371402</v>
      </c>
      <c r="J67" s="24">
        <v>34.309291919999993</v>
      </c>
      <c r="K67" s="24">
        <v>33.633900729999993</v>
      </c>
      <c r="L67" s="24">
        <v>35.681663610000001</v>
      </c>
      <c r="M67" s="24">
        <v>34.979256749999998</v>
      </c>
      <c r="N67" s="24">
        <v>37.108930150000006</v>
      </c>
      <c r="O67" s="24">
        <v>36.378427029999997</v>
      </c>
      <c r="P67" s="24">
        <v>37.833564099999997</v>
      </c>
      <c r="Q67" s="24" t="s">
        <v>81</v>
      </c>
      <c r="R67" s="24">
        <v>39.346906652351997</v>
      </c>
      <c r="S67" s="24" t="s">
        <v>81</v>
      </c>
      <c r="T67" s="62">
        <f t="shared" si="2"/>
        <v>217.27006021235201</v>
      </c>
      <c r="U67" s="63">
        <f t="shared" si="3"/>
        <v>137.2388526363714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116.51247593999999</v>
      </c>
      <c r="E70" s="59">
        <v>116.62759746</v>
      </c>
      <c r="F70" s="59">
        <v>122.26010601935211</v>
      </c>
      <c r="G70" s="59">
        <v>113.37988562</v>
      </c>
      <c r="H70" s="59">
        <v>121.47434014112496</v>
      </c>
      <c r="I70" s="59">
        <v>49.24593634528496</v>
      </c>
      <c r="J70" s="59">
        <v>119.52662554081078</v>
      </c>
      <c r="K70" s="59">
        <v>47.375046616619954</v>
      </c>
      <c r="L70" s="59">
        <v>114.70856875554651</v>
      </c>
      <c r="M70" s="59">
        <v>47.581358451032656</v>
      </c>
      <c r="N70" s="59">
        <v>107.71139905451074</v>
      </c>
      <c r="O70" s="59">
        <v>44.557817859749775</v>
      </c>
      <c r="P70" s="59">
        <v>41.621249954838525</v>
      </c>
      <c r="Q70" s="59" t="s">
        <v>81</v>
      </c>
      <c r="R70" s="59">
        <v>38.878215563783314</v>
      </c>
      <c r="S70" s="59" t="s">
        <v>81</v>
      </c>
      <c r="T70" s="61">
        <f t="shared" si="2"/>
        <v>543.9203990106148</v>
      </c>
      <c r="U70" s="60">
        <f t="shared" si="3"/>
        <v>188.76015927268736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109.299758</v>
      </c>
      <c r="E71" s="59">
        <v>108.08808277999999</v>
      </c>
      <c r="F71" s="59">
        <v>113.7802587861521</v>
      </c>
      <c r="G71" s="59">
        <v>107.36637291000001</v>
      </c>
      <c r="H71" s="59">
        <v>112.99449290792494</v>
      </c>
      <c r="I71" s="59">
        <v>42.80329435728499</v>
      </c>
      <c r="J71" s="59">
        <v>111.04677830761078</v>
      </c>
      <c r="K71" s="59">
        <v>40.1915008</v>
      </c>
      <c r="L71" s="59">
        <v>106.2287215223465</v>
      </c>
      <c r="M71" s="59">
        <v>39.787211240000005</v>
      </c>
      <c r="N71" s="59">
        <v>99.231551821310731</v>
      </c>
      <c r="O71" s="59">
        <v>36.257051079999997</v>
      </c>
      <c r="P71" s="59">
        <v>32.946948669999998</v>
      </c>
      <c r="Q71" s="59" t="s">
        <v>81</v>
      </c>
      <c r="R71" s="59">
        <v>29.939043422712214</v>
      </c>
      <c r="S71" s="59" t="s">
        <v>81</v>
      </c>
      <c r="T71" s="61">
        <f t="shared" si="2"/>
        <v>492.38753665190512</v>
      </c>
      <c r="U71" s="60">
        <f t="shared" si="3"/>
        <v>159.03905747728498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7.2127179399999903</v>
      </c>
      <c r="E72" s="59">
        <v>8.5395146800000106</v>
      </c>
      <c r="F72" s="59">
        <v>8.4798472332000046</v>
      </c>
      <c r="G72" s="59">
        <v>6.0135127099999863</v>
      </c>
      <c r="H72" s="59">
        <v>8.4798472332000188</v>
      </c>
      <c r="I72" s="59">
        <v>6.4426419879999699</v>
      </c>
      <c r="J72" s="59">
        <v>8.4798472332000046</v>
      </c>
      <c r="K72" s="59">
        <v>7.1835458166199544</v>
      </c>
      <c r="L72" s="59">
        <v>8.4798472332000046</v>
      </c>
      <c r="M72" s="59">
        <v>7.7941472110326515</v>
      </c>
      <c r="N72" s="59">
        <v>8.4798472332000046</v>
      </c>
      <c r="O72" s="59">
        <v>8.3007667797497788</v>
      </c>
      <c r="P72" s="59">
        <v>8.6743012848385277</v>
      </c>
      <c r="Q72" s="59" t="s">
        <v>81</v>
      </c>
      <c r="R72" s="59">
        <v>8.9391721410711007</v>
      </c>
      <c r="S72" s="59" t="s">
        <v>81</v>
      </c>
      <c r="T72" s="61">
        <f t="shared" si="2"/>
        <v>51.532862358709664</v>
      </c>
      <c r="U72" s="60">
        <f t="shared" si="3"/>
        <v>29.721101795402355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762.33204788000137</v>
      </c>
      <c r="E73" s="59">
        <v>807.02209883489309</v>
      </c>
      <c r="F73" s="59">
        <v>815.88063151906431</v>
      </c>
      <c r="G73" s="59">
        <v>857.66135658951134</v>
      </c>
      <c r="H73" s="59">
        <v>832.72748122418261</v>
      </c>
      <c r="I73" s="59">
        <v>951.75742278409075</v>
      </c>
      <c r="J73" s="59">
        <v>851.24744983259666</v>
      </c>
      <c r="K73" s="59">
        <v>1045.9762613289183</v>
      </c>
      <c r="L73" s="59">
        <v>864.55372353738721</v>
      </c>
      <c r="M73" s="59">
        <v>1121.1415219939322</v>
      </c>
      <c r="N73" s="59">
        <v>880.94069493332654</v>
      </c>
      <c r="O73" s="59">
        <v>1154.0738117493361</v>
      </c>
      <c r="P73" s="59">
        <v>1203.1887917987033</v>
      </c>
      <c r="Q73" s="59" t="s">
        <v>81</v>
      </c>
      <c r="R73" s="59">
        <v>1253.8893279243102</v>
      </c>
      <c r="S73" s="59" t="s">
        <v>81</v>
      </c>
      <c r="T73" s="61">
        <f t="shared" si="2"/>
        <v>5886.5474692505059</v>
      </c>
      <c r="U73" s="60">
        <f t="shared" si="3"/>
        <v>4272.9490178562774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2.5489346400000001</v>
      </c>
      <c r="E75" s="59">
        <v>10.56088988</v>
      </c>
      <c r="F75" s="59">
        <v>2.5475000400000001</v>
      </c>
      <c r="G75" s="59">
        <v>3.6122209200000004</v>
      </c>
      <c r="H75" s="59">
        <v>2.5475000400000001</v>
      </c>
      <c r="I75" s="59">
        <v>2.5475000400000001</v>
      </c>
      <c r="J75" s="59">
        <v>2.5475000400000001</v>
      </c>
      <c r="K75" s="59">
        <v>2.8404625445999998</v>
      </c>
      <c r="L75" s="59">
        <v>2.5475000400000001</v>
      </c>
      <c r="M75" s="59">
        <v>3.081901860891</v>
      </c>
      <c r="N75" s="59">
        <v>2.5475000400000001</v>
      </c>
      <c r="O75" s="59">
        <v>3.2822254818489145</v>
      </c>
      <c r="P75" s="59">
        <v>3.4299256285321156</v>
      </c>
      <c r="Q75" s="59" t="s">
        <v>81</v>
      </c>
      <c r="R75" s="59">
        <v>3.5842722818160606</v>
      </c>
      <c r="S75" s="59" t="s">
        <v>81</v>
      </c>
      <c r="T75" s="61">
        <f t="shared" si="2"/>
        <v>17.204198070348177</v>
      </c>
      <c r="U75" s="60">
        <f t="shared" si="3"/>
        <v>11.752089927339915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759.7831132400014</v>
      </c>
      <c r="E76" s="79">
        <v>796.4612089548931</v>
      </c>
      <c r="F76" s="79">
        <v>813.33313147906426</v>
      </c>
      <c r="G76" s="79">
        <v>854.04913566951132</v>
      </c>
      <c r="H76" s="79">
        <v>830.17998118418257</v>
      </c>
      <c r="I76" s="79">
        <v>949.2099227440907</v>
      </c>
      <c r="J76" s="79">
        <v>848.69994979259661</v>
      </c>
      <c r="K76" s="79">
        <v>1043.1357987843182</v>
      </c>
      <c r="L76" s="79">
        <v>862.00622349738717</v>
      </c>
      <c r="M76" s="79">
        <v>1118.0596201330411</v>
      </c>
      <c r="N76" s="79">
        <v>878.39319489332649</v>
      </c>
      <c r="O76" s="79">
        <v>1150.7915862674872</v>
      </c>
      <c r="P76" s="79">
        <v>1199.7588661701711</v>
      </c>
      <c r="Q76" s="79" t="s">
        <v>81</v>
      </c>
      <c r="R76" s="79">
        <v>1250.3050556424942</v>
      </c>
      <c r="S76" s="79" t="s">
        <v>81</v>
      </c>
      <c r="T76" s="64">
        <f t="shared" si="2"/>
        <v>5869.3432711801579</v>
      </c>
      <c r="U76" s="65">
        <f t="shared" si="3"/>
        <v>4261.1969279289369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645.85906733999991</v>
      </c>
      <c r="E78" s="59">
        <v>817.81829820000007</v>
      </c>
      <c r="F78" s="59">
        <v>694.37123049999991</v>
      </c>
      <c r="G78" s="59">
        <v>972.84129867000001</v>
      </c>
      <c r="H78" s="59">
        <v>701.31494283500012</v>
      </c>
      <c r="I78" s="59">
        <v>787.12281714000005</v>
      </c>
      <c r="J78" s="59">
        <v>708.32809227345001</v>
      </c>
      <c r="K78" s="59">
        <v>855.17222664209999</v>
      </c>
      <c r="L78" s="59">
        <v>715.41137318578456</v>
      </c>
      <c r="M78" s="59">
        <v>913.8407640780224</v>
      </c>
      <c r="N78" s="59">
        <v>722.56548690904231</v>
      </c>
      <c r="O78" s="59">
        <v>965.13933268653716</v>
      </c>
      <c r="P78" s="59">
        <v>1006.8855777976676</v>
      </c>
      <c r="Q78" s="59" t="s">
        <v>81</v>
      </c>
      <c r="R78" s="59">
        <v>1050.4375196842338</v>
      </c>
      <c r="S78" s="59" t="s">
        <v>81</v>
      </c>
      <c r="T78" s="61">
        <f t="shared" ref="T78:T109" si="4">IFERROR(H78+J78+L78+N78+P78+R78+0+0,"-")</f>
        <v>4904.9429926851781</v>
      </c>
      <c r="U78" s="60">
        <f t="shared" ref="U78:U109" si="5">IFERROR(I78+K78+M78+O78,"-")</f>
        <v>3521.2751405466597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17.877028680000002</v>
      </c>
      <c r="E79" s="59">
        <v>12.833182450000001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110.52456328</v>
      </c>
      <c r="E80" s="79">
        <v>178.98340213</v>
      </c>
      <c r="F80" s="79">
        <v>232.14585749438967</v>
      </c>
      <c r="G80" s="79">
        <v>206.22008783999999</v>
      </c>
      <c r="H80" s="79">
        <v>227.35547804686726</v>
      </c>
      <c r="I80" s="79">
        <v>251.54163682168385</v>
      </c>
      <c r="J80" s="79">
        <v>234.75926809136766</v>
      </c>
      <c r="K80" s="79">
        <v>247.04509014311623</v>
      </c>
      <c r="L80" s="79">
        <v>236.13736667352191</v>
      </c>
      <c r="M80" s="79">
        <v>255.25967735859982</v>
      </c>
      <c r="N80" s="79">
        <v>241.69537668792557</v>
      </c>
      <c r="O80" s="79">
        <v>262.95469673788125</v>
      </c>
      <c r="P80" s="79">
        <v>271.93127747296785</v>
      </c>
      <c r="Q80" s="79" t="s">
        <v>81</v>
      </c>
      <c r="R80" s="79">
        <v>281.21429503041651</v>
      </c>
      <c r="S80" s="79" t="s">
        <v>81</v>
      </c>
      <c r="T80" s="64">
        <f t="shared" si="4"/>
        <v>1493.0930620030667</v>
      </c>
      <c r="U80" s="65">
        <f t="shared" si="5"/>
        <v>1016.8011010612811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726.43960802000038</v>
      </c>
      <c r="E81" s="66">
        <v>1035.1452294600022</v>
      </c>
      <c r="F81" s="66">
        <v>1035.3964730114985</v>
      </c>
      <c r="G81" s="66">
        <v>770.37739429700014</v>
      </c>
      <c r="H81" s="66">
        <v>2012.0470372526506</v>
      </c>
      <c r="I81" s="66">
        <v>2321.0591503090636</v>
      </c>
      <c r="J81" s="66">
        <v>1533.8229945350231</v>
      </c>
      <c r="K81" s="66">
        <v>4232.1746808928874</v>
      </c>
      <c r="L81" s="66">
        <v>1930.1116753490169</v>
      </c>
      <c r="M81" s="66">
        <v>3876.8207575059496</v>
      </c>
      <c r="N81" s="66">
        <v>2108.6083140277187</v>
      </c>
      <c r="O81" s="66">
        <v>3297.8160203387415</v>
      </c>
      <c r="P81" s="66">
        <v>3751.7834403634806</v>
      </c>
      <c r="Q81" s="66" t="s">
        <v>81</v>
      </c>
      <c r="R81" s="66">
        <v>4229.3770662066818</v>
      </c>
      <c r="S81" s="66" t="s">
        <v>81</v>
      </c>
      <c r="T81" s="57">
        <f t="shared" si="4"/>
        <v>15565.750527734572</v>
      </c>
      <c r="U81" s="58">
        <f t="shared" si="5"/>
        <v>13727.870609046642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573.01929785999891</v>
      </c>
      <c r="E87" s="59">
        <v>727.03052062000279</v>
      </c>
      <c r="F87" s="59">
        <v>490.21404235197605</v>
      </c>
      <c r="G87" s="59">
        <v>413.16613977000088</v>
      </c>
      <c r="H87" s="59">
        <v>833.83197387710027</v>
      </c>
      <c r="I87" s="59">
        <v>947.29799713408829</v>
      </c>
      <c r="J87" s="59">
        <v>1349.8873752149866</v>
      </c>
      <c r="K87" s="59">
        <v>2121.8165670639082</v>
      </c>
      <c r="L87" s="59">
        <v>1770.1446811433732</v>
      </c>
      <c r="M87" s="59">
        <v>2594.3703901001099</v>
      </c>
      <c r="N87" s="59">
        <v>1947.1597078644875</v>
      </c>
      <c r="O87" s="59">
        <v>2942.1140547793821</v>
      </c>
      <c r="P87" s="59">
        <v>3355.418352042132</v>
      </c>
      <c r="Q87" s="59" t="s">
        <v>81</v>
      </c>
      <c r="R87" s="59">
        <v>3786.8281953381884</v>
      </c>
      <c r="S87" s="59" t="s">
        <v>81</v>
      </c>
      <c r="T87" s="61">
        <f t="shared" si="4"/>
        <v>13043.270285480266</v>
      </c>
      <c r="U87" s="60">
        <f t="shared" si="5"/>
        <v>8605.5990090774885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58.691838459999971</v>
      </c>
      <c r="E89" s="59">
        <v>190.21991718999999</v>
      </c>
      <c r="F89" s="59">
        <v>476.67799869195778</v>
      </c>
      <c r="G89" s="59">
        <v>279.77274936999999</v>
      </c>
      <c r="H89" s="59">
        <v>1119.3325544501511</v>
      </c>
      <c r="I89" s="59">
        <v>1239.27369686924</v>
      </c>
      <c r="J89" s="59">
        <v>128.17053064495317</v>
      </c>
      <c r="K89" s="59">
        <v>1928.4634902368193</v>
      </c>
      <c r="L89" s="59">
        <v>132.94239644859255</v>
      </c>
      <c r="M89" s="59">
        <v>1073.1013531222345</v>
      </c>
      <c r="N89" s="59">
        <v>129.76198774506332</v>
      </c>
      <c r="O89" s="59">
        <v>114.98413045505768</v>
      </c>
      <c r="P89" s="59">
        <v>119.85216405463703</v>
      </c>
      <c r="Q89" s="59" t="s">
        <v>81</v>
      </c>
      <c r="R89" s="59">
        <v>124.94746877514967</v>
      </c>
      <c r="S89" s="59" t="s">
        <v>81</v>
      </c>
      <c r="T89" s="61">
        <f t="shared" si="4"/>
        <v>1755.007102118547</v>
      </c>
      <c r="U89" s="60">
        <f t="shared" si="5"/>
        <v>4355.8226706833511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27.714172759999997</v>
      </c>
      <c r="E90" s="59">
        <v>25.859288349999957</v>
      </c>
      <c r="F90" s="59">
        <v>0</v>
      </c>
      <c r="G90" s="59">
        <v>0</v>
      </c>
      <c r="H90" s="59">
        <v>0</v>
      </c>
      <c r="I90" s="59">
        <v>-2.9103830456733704E-14</v>
      </c>
      <c r="J90" s="59">
        <v>0</v>
      </c>
      <c r="K90" s="59">
        <v>-4.001776687800884E-14</v>
      </c>
      <c r="L90" s="59">
        <v>0</v>
      </c>
      <c r="M90" s="59">
        <v>-5.0931703299283982E-14</v>
      </c>
      <c r="N90" s="59">
        <v>0</v>
      </c>
      <c r="O90" s="59">
        <v>1.4915713109076024E-13</v>
      </c>
      <c r="P90" s="59">
        <v>4.001776687800884E-14</v>
      </c>
      <c r="Q90" s="59" t="s">
        <v>81</v>
      </c>
      <c r="R90" s="59">
        <v>1.0736474040441397E-14</v>
      </c>
      <c r="S90" s="59" t="s">
        <v>81</v>
      </c>
      <c r="T90" s="61">
        <f t="shared" si="4"/>
        <v>5.0754240918450234E-14</v>
      </c>
      <c r="U90" s="60">
        <f t="shared" si="5"/>
        <v>2.9103830456733704E-14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67.014298940000472</v>
      </c>
      <c r="E95" s="59">
        <v>92.035553299999833</v>
      </c>
      <c r="F95" s="59">
        <v>68.504431967564457</v>
      </c>
      <c r="G95" s="59">
        <v>77.438505156999767</v>
      </c>
      <c r="H95" s="59">
        <v>58.882508925400849</v>
      </c>
      <c r="I95" s="59">
        <v>134.4874563057331</v>
      </c>
      <c r="J95" s="59">
        <v>55.765088675083767</v>
      </c>
      <c r="K95" s="59">
        <v>181.89462359216154</v>
      </c>
      <c r="L95" s="59">
        <v>27.024597757050536</v>
      </c>
      <c r="M95" s="59">
        <v>209.34901428360436</v>
      </c>
      <c r="N95" s="59">
        <v>31.68661841817049</v>
      </c>
      <c r="O95" s="59">
        <v>240.71783510430089</v>
      </c>
      <c r="P95" s="59">
        <v>276.51292426671432</v>
      </c>
      <c r="Q95" s="59" t="s">
        <v>81</v>
      </c>
      <c r="R95" s="59">
        <v>317.60140209334457</v>
      </c>
      <c r="S95" s="59" t="s">
        <v>81</v>
      </c>
      <c r="T95" s="61">
        <f t="shared" si="4"/>
        <v>767.47314013576454</v>
      </c>
      <c r="U95" s="60">
        <f t="shared" si="5"/>
        <v>766.44892928579986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-1289.5627609200001</v>
      </c>
      <c r="E96" s="59">
        <v>-2128.0037937799993</v>
      </c>
      <c r="F96" s="59">
        <v>-1539.2769535792825</v>
      </c>
      <c r="G96" s="59">
        <v>1822.8630139200002</v>
      </c>
      <c r="H96" s="59">
        <v>-1507.0994489555378</v>
      </c>
      <c r="I96" s="59">
        <v>-1800.350727372997</v>
      </c>
      <c r="J96" s="59">
        <v>-1137.1235822960084</v>
      </c>
      <c r="K96" s="59">
        <v>1702.7442746708109</v>
      </c>
      <c r="L96" s="59">
        <v>-1041.1309995414272</v>
      </c>
      <c r="M96" s="59">
        <v>-1621.3832428769188</v>
      </c>
      <c r="N96" s="59">
        <v>-1032.5776807232812</v>
      </c>
      <c r="O96" s="59">
        <v>-1574.3848668636392</v>
      </c>
      <c r="P96" s="59">
        <v>-1735.3904286914744</v>
      </c>
      <c r="Q96" s="59" t="s">
        <v>81</v>
      </c>
      <c r="R96" s="59">
        <v>-1888.1039441437811</v>
      </c>
      <c r="S96" s="59" t="s">
        <v>81</v>
      </c>
      <c r="T96" s="61">
        <f t="shared" si="4"/>
        <v>-8341.4260843515094</v>
      </c>
      <c r="U96" s="60">
        <f t="shared" si="5"/>
        <v>-3293.3745624427438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806.25119693999989</v>
      </c>
      <c r="E97" s="59">
        <v>730.04629605000002</v>
      </c>
      <c r="F97" s="59">
        <v>171.69888266622524</v>
      </c>
      <c r="G97" s="59">
        <v>3849.7149870100002</v>
      </c>
      <c r="H97" s="59">
        <v>75.51361635747358</v>
      </c>
      <c r="I97" s="59">
        <v>99.424311892033359</v>
      </c>
      <c r="J97" s="59">
        <v>48.290678270285824</v>
      </c>
      <c r="K97" s="59">
        <v>3232.9920890449653</v>
      </c>
      <c r="L97" s="59">
        <v>48.275952739791769</v>
      </c>
      <c r="M97" s="59">
        <v>39.423619230004846</v>
      </c>
      <c r="N97" s="59">
        <v>48.269578605392304</v>
      </c>
      <c r="O97" s="59">
        <v>41.979529583032473</v>
      </c>
      <c r="P97" s="59">
        <v>43.865630755398044</v>
      </c>
      <c r="Q97" s="59" t="s">
        <v>81</v>
      </c>
      <c r="R97" s="59">
        <v>43.865630755398044</v>
      </c>
      <c r="S97" s="59" t="s">
        <v>81</v>
      </c>
      <c r="T97" s="61">
        <f t="shared" si="4"/>
        <v>308.08108748373957</v>
      </c>
      <c r="U97" s="60">
        <f t="shared" si="5"/>
        <v>3413.8195497500365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35.539246169999998</v>
      </c>
      <c r="E99" s="59">
        <v>1.36965E-3</v>
      </c>
      <c r="F99" s="59">
        <v>4.2000000000000002E-4</v>
      </c>
      <c r="G99" s="59">
        <v>1.9936199999999998E-3</v>
      </c>
      <c r="H99" s="59">
        <v>0</v>
      </c>
      <c r="I99" s="59">
        <v>4.2000000000000002E-4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4.2000000000000002E-4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306.35306954999999</v>
      </c>
      <c r="E100" s="59">
        <v>223.56951759999998</v>
      </c>
      <c r="F100" s="59">
        <v>42.532358330000001</v>
      </c>
      <c r="G100" s="59">
        <v>288.03697682000001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208.19885221999999</v>
      </c>
      <c r="E101" s="59">
        <v>190.09096608999997</v>
      </c>
      <c r="F101" s="59">
        <v>42.532358330000001</v>
      </c>
      <c r="G101" s="59">
        <v>226.77459476999999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464.35888121999994</v>
      </c>
      <c r="E102" s="59">
        <v>506.10477645000003</v>
      </c>
      <c r="F102" s="59">
        <v>129.16610433622526</v>
      </c>
      <c r="G102" s="59">
        <v>461.78242561000025</v>
      </c>
      <c r="H102" s="59">
        <v>75.51361635747358</v>
      </c>
      <c r="I102" s="59">
        <v>99.423891892033353</v>
      </c>
      <c r="J102" s="59">
        <v>48.290678270285824</v>
      </c>
      <c r="K102" s="59">
        <v>3232.9920890449653</v>
      </c>
      <c r="L102" s="59">
        <v>48.275952739791769</v>
      </c>
      <c r="M102" s="59">
        <v>39.423619230004846</v>
      </c>
      <c r="N102" s="59">
        <v>48.269578605392304</v>
      </c>
      <c r="O102" s="59">
        <v>41.979529583032473</v>
      </c>
      <c r="P102" s="59">
        <v>43.865630755398044</v>
      </c>
      <c r="Q102" s="59" t="s">
        <v>81</v>
      </c>
      <c r="R102" s="59">
        <v>43.865630755398044</v>
      </c>
      <c r="S102" s="59" t="s">
        <v>81</v>
      </c>
      <c r="T102" s="61">
        <f t="shared" si="4"/>
        <v>308.08108748373957</v>
      </c>
      <c r="U102" s="60">
        <f t="shared" si="5"/>
        <v>3413.8191297500362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0.37063235</v>
      </c>
      <c r="F103" s="59">
        <v>0</v>
      </c>
      <c r="G103" s="59">
        <v>3099.89359096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2095.8139578599998</v>
      </c>
      <c r="E105" s="59">
        <v>2858.0500898299993</v>
      </c>
      <c r="F105" s="59">
        <v>1710.9758362455077</v>
      </c>
      <c r="G105" s="59">
        <v>2026.85197309</v>
      </c>
      <c r="H105" s="59">
        <v>1582.6130653130115</v>
      </c>
      <c r="I105" s="59">
        <v>1899.7750392650303</v>
      </c>
      <c r="J105" s="59">
        <v>1185.4142605662942</v>
      </c>
      <c r="K105" s="59">
        <v>1530.2478143741544</v>
      </c>
      <c r="L105" s="59">
        <v>1089.406952281219</v>
      </c>
      <c r="M105" s="59">
        <v>1660.8068621069235</v>
      </c>
      <c r="N105" s="59">
        <v>1080.8472593286735</v>
      </c>
      <c r="O105" s="59">
        <v>1616.3643964466717</v>
      </c>
      <c r="P105" s="59">
        <v>1779.2560594468725</v>
      </c>
      <c r="Q105" s="59" t="s">
        <v>81</v>
      </c>
      <c r="R105" s="59">
        <v>1931.9695748991792</v>
      </c>
      <c r="S105" s="59" t="s">
        <v>81</v>
      </c>
      <c r="T105" s="61">
        <f t="shared" si="4"/>
        <v>8649.5071718352501</v>
      </c>
      <c r="U105" s="60">
        <f t="shared" si="5"/>
        <v>6707.1941121927803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45.199536440000003</v>
      </c>
      <c r="E106" s="59">
        <v>63.019210980000004</v>
      </c>
      <c r="F106" s="59">
        <v>67.866817226050074</v>
      </c>
      <c r="G106" s="59">
        <v>58.925626369999996</v>
      </c>
      <c r="H106" s="59">
        <v>70.717223549544201</v>
      </c>
      <c r="I106" s="59">
        <v>67.927683289533249</v>
      </c>
      <c r="J106" s="59">
        <v>73.545912491525954</v>
      </c>
      <c r="K106" s="59">
        <v>70.644790621114581</v>
      </c>
      <c r="L106" s="59">
        <v>76.48774899118699</v>
      </c>
      <c r="M106" s="59">
        <v>73.470582245959179</v>
      </c>
      <c r="N106" s="59">
        <v>79.54725895083449</v>
      </c>
      <c r="O106" s="59">
        <v>76.409405535797546</v>
      </c>
      <c r="P106" s="59">
        <v>79.46578175722945</v>
      </c>
      <c r="Q106" s="59" t="s">
        <v>81</v>
      </c>
      <c r="R106" s="59">
        <v>82.644413027518624</v>
      </c>
      <c r="S106" s="59" t="s">
        <v>81</v>
      </c>
      <c r="T106" s="61">
        <f t="shared" si="4"/>
        <v>462.40833876783967</v>
      </c>
      <c r="U106" s="60">
        <f t="shared" si="5"/>
        <v>288.45246169240454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807.82947001000002</v>
      </c>
      <c r="E107" s="59">
        <v>812.83050787999991</v>
      </c>
      <c r="F107" s="59">
        <v>1242.238934697031</v>
      </c>
      <c r="G107" s="59">
        <v>1235.7814638300001</v>
      </c>
      <c r="H107" s="59">
        <v>1434.3022658214993</v>
      </c>
      <c r="I107" s="59">
        <v>1521.6063680746352</v>
      </c>
      <c r="J107" s="59">
        <v>1034.5816312566403</v>
      </c>
      <c r="K107" s="59">
        <v>1366.5437613696561</v>
      </c>
      <c r="L107" s="59">
        <v>935.61920957532141</v>
      </c>
      <c r="M107" s="59">
        <v>1487.4783476844436</v>
      </c>
      <c r="N107" s="59">
        <v>923.63433947164299</v>
      </c>
      <c r="O107" s="59">
        <v>1434.4192713081623</v>
      </c>
      <c r="P107" s="59">
        <v>1589.7893434451992</v>
      </c>
      <c r="Q107" s="59" t="s">
        <v>81</v>
      </c>
      <c r="R107" s="59">
        <v>1742.5028588975058</v>
      </c>
      <c r="S107" s="59" t="s">
        <v>81</v>
      </c>
      <c r="T107" s="61">
        <f t="shared" si="4"/>
        <v>7660.4296484678089</v>
      </c>
      <c r="U107" s="60">
        <f t="shared" si="5"/>
        <v>5810.0477484368976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22.15437962</v>
      </c>
      <c r="E108" s="59">
        <v>22.669274229999981</v>
      </c>
      <c r="F108" s="59">
        <v>38.279741086909532</v>
      </c>
      <c r="G108" s="59">
        <v>25.261594730000002</v>
      </c>
      <c r="H108" s="59">
        <v>35.876597505858179</v>
      </c>
      <c r="I108" s="59">
        <v>69.091909604635347</v>
      </c>
      <c r="J108" s="59">
        <v>33.358428424934289</v>
      </c>
      <c r="K108" s="59">
        <v>70.736944859656106</v>
      </c>
      <c r="L108" s="59">
        <v>31.211560962925383</v>
      </c>
      <c r="M108" s="59">
        <v>72.98590346444378</v>
      </c>
      <c r="N108" s="59">
        <v>29.438538374764502</v>
      </c>
      <c r="O108" s="59">
        <v>75.325721988162144</v>
      </c>
      <c r="P108" s="59">
        <v>77.843008835199186</v>
      </c>
      <c r="Q108" s="59" t="s">
        <v>81</v>
      </c>
      <c r="R108" s="59">
        <v>80.444420107505763</v>
      </c>
      <c r="S108" s="59" t="s">
        <v>81</v>
      </c>
      <c r="T108" s="61">
        <f t="shared" si="4"/>
        <v>288.17255421118728</v>
      </c>
      <c r="U108" s="60">
        <f t="shared" si="5"/>
        <v>288.14047991689733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649.85040727000001</v>
      </c>
      <c r="E109" s="59">
        <v>865.67994985999997</v>
      </c>
      <c r="F109" s="59">
        <v>49.223651759999996</v>
      </c>
      <c r="G109" s="59">
        <v>114.44112427</v>
      </c>
      <c r="H109" s="59">
        <v>0</v>
      </c>
      <c r="I109" s="59">
        <v>2.9139856600000003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2.9139856600000003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329.89220619000002</v>
      </c>
      <c r="E110" s="59">
        <v>414.59670060999991</v>
      </c>
      <c r="F110" s="59">
        <v>49.223651759999996</v>
      </c>
      <c r="G110" s="59">
        <v>84.106864380000005</v>
      </c>
      <c r="H110" s="59">
        <v>0</v>
      </c>
      <c r="I110" s="59">
        <v>2.9139856600000003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2.9139856600000003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319.95820107999998</v>
      </c>
      <c r="E111" s="59">
        <v>451.08324925000005</v>
      </c>
      <c r="F111" s="59">
        <v>0</v>
      </c>
      <c r="G111" s="59">
        <v>30.334259889999998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592.93454413999984</v>
      </c>
      <c r="E112" s="59">
        <v>651.06159961999947</v>
      </c>
      <c r="F112" s="59">
        <v>351.6464325624267</v>
      </c>
      <c r="G112" s="59">
        <v>617.70375861999992</v>
      </c>
      <c r="H112" s="59">
        <v>77.593575941967856</v>
      </c>
      <c r="I112" s="59">
        <v>307.32700224086193</v>
      </c>
      <c r="J112" s="59">
        <v>77.286716818127843</v>
      </c>
      <c r="K112" s="59">
        <v>93.059262383383611</v>
      </c>
      <c r="L112" s="59">
        <v>77.299993714710581</v>
      </c>
      <c r="M112" s="59">
        <v>99.857932176520762</v>
      </c>
      <c r="N112" s="59">
        <v>77.665660906196081</v>
      </c>
      <c r="O112" s="59">
        <v>105.53571960271188</v>
      </c>
      <c r="P112" s="59">
        <v>110.0009342444439</v>
      </c>
      <c r="Q112" s="59" t="s">
        <v>81</v>
      </c>
      <c r="R112" s="59">
        <v>106.82230297415481</v>
      </c>
      <c r="S112" s="59" t="s">
        <v>81</v>
      </c>
      <c r="T112" s="61">
        <f t="shared" si="6"/>
        <v>526.66918459960107</v>
      </c>
      <c r="U112" s="60">
        <f t="shared" si="7"/>
        <v>605.77991640347818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465.45882149000005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-563.1231528999997</v>
      </c>
      <c r="E115" s="59">
        <v>-1092.8585643199972</v>
      </c>
      <c r="F115" s="59">
        <v>-503.88048056778393</v>
      </c>
      <c r="G115" s="59">
        <v>2593.2404082170005</v>
      </c>
      <c r="H115" s="59">
        <v>504.94758829711282</v>
      </c>
      <c r="I115" s="59">
        <v>520.70842293606665</v>
      </c>
      <c r="J115" s="59">
        <v>396.69941223901469</v>
      </c>
      <c r="K115" s="59">
        <v>5934.9189555636985</v>
      </c>
      <c r="L115" s="59">
        <v>888.98067580758971</v>
      </c>
      <c r="M115" s="59">
        <v>2255.4375146290308</v>
      </c>
      <c r="N115" s="59">
        <v>1076.0306333044375</v>
      </c>
      <c r="O115" s="59">
        <v>1723.4311534751023</v>
      </c>
      <c r="P115" s="59">
        <v>2016.3930116720062</v>
      </c>
      <c r="Q115" s="59" t="s">
        <v>81</v>
      </c>
      <c r="R115" s="59">
        <v>2341.2731220629007</v>
      </c>
      <c r="S115" s="59" t="s">
        <v>81</v>
      </c>
      <c r="T115" s="61">
        <f t="shared" si="6"/>
        <v>7224.3244433830623</v>
      </c>
      <c r="U115" s="60">
        <f t="shared" si="7"/>
        <v>10434.496046603897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-677.08153022999954</v>
      </c>
      <c r="E121" s="59">
        <v>-1195.8753533399974</v>
      </c>
      <c r="F121" s="59">
        <v>-906.66838637403885</v>
      </c>
      <c r="G121" s="59">
        <v>2203.3933622570007</v>
      </c>
      <c r="H121" s="59">
        <v>-707.12260884018656</v>
      </c>
      <c r="I121" s="59">
        <v>-774.93093474752936</v>
      </c>
      <c r="J121" s="59">
        <v>206.1141517629367</v>
      </c>
      <c r="K121" s="59">
        <v>636.56925264400286</v>
      </c>
      <c r="L121" s="59">
        <v>722.38813098678327</v>
      </c>
      <c r="M121" s="59">
        <v>982.22541558584248</v>
      </c>
      <c r="N121" s="59">
        <v>908.00075349964345</v>
      </c>
      <c r="O121" s="59">
        <v>1377.4626320583593</v>
      </c>
      <c r="P121" s="59">
        <v>1630.1585499594837</v>
      </c>
      <c r="Q121" s="59" t="s">
        <v>81</v>
      </c>
      <c r="R121" s="59">
        <v>1908.8678202534932</v>
      </c>
      <c r="S121" s="59" t="s">
        <v>81</v>
      </c>
      <c r="T121" s="61">
        <f t="shared" si="6"/>
        <v>4668.4067976221531</v>
      </c>
      <c r="U121" s="60">
        <f t="shared" si="7"/>
        <v>2221.3263655406754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-24.722729509999976</v>
      </c>
      <c r="E123" s="59">
        <v>13.887745570000028</v>
      </c>
      <c r="F123" s="59">
        <v>322.10543645345962</v>
      </c>
      <c r="G123" s="59">
        <v>190.89396206000004</v>
      </c>
      <c r="H123" s="59">
        <v>1113.8369261695507</v>
      </c>
      <c r="I123" s="59">
        <v>1111.8728429693501</v>
      </c>
      <c r="J123" s="59">
        <v>122.66937826675517</v>
      </c>
      <c r="K123" s="59">
        <v>1921.1110495639123</v>
      </c>
      <c r="L123" s="59">
        <v>127.42882850147039</v>
      </c>
      <c r="M123" s="59">
        <v>1065.1745184684319</v>
      </c>
      <c r="N123" s="59">
        <v>124.22873775182448</v>
      </c>
      <c r="O123" s="59">
        <v>106.57503516341953</v>
      </c>
      <c r="P123" s="59">
        <v>111.07593067215727</v>
      </c>
      <c r="Q123" s="59" t="s">
        <v>81</v>
      </c>
      <c r="R123" s="59">
        <v>152.16440849878757</v>
      </c>
      <c r="S123" s="59" t="s">
        <v>81</v>
      </c>
      <c r="T123" s="61">
        <f t="shared" si="6"/>
        <v>1751.4042098605455</v>
      </c>
      <c r="U123" s="60">
        <f t="shared" si="7"/>
        <v>4204.7334461651135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31.249069669999855</v>
      </c>
      <c r="E124" s="59">
        <v>-78.224019219999917</v>
      </c>
      <c r="F124" s="59">
        <v>0</v>
      </c>
      <c r="G124" s="59">
        <v>17.926151670000017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>
        <f t="shared" si="6"/>
        <v>0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107.43203717000003</v>
      </c>
      <c r="E129" s="59">
        <v>167.35306267000001</v>
      </c>
      <c r="F129" s="59">
        <v>80.682469352794286</v>
      </c>
      <c r="G129" s="59">
        <v>181.02693223000003</v>
      </c>
      <c r="H129" s="59">
        <v>98.233270967749689</v>
      </c>
      <c r="I129" s="59">
        <v>183.76651471424242</v>
      </c>
      <c r="J129" s="59">
        <v>67.91588220932303</v>
      </c>
      <c r="K129" s="59">
        <v>3377.2386533557833</v>
      </c>
      <c r="L129" s="59">
        <v>39.163716319334782</v>
      </c>
      <c r="M129" s="59">
        <v>208.03758057475673</v>
      </c>
      <c r="N129" s="59">
        <v>43.801142052973972</v>
      </c>
      <c r="O129" s="59">
        <v>239.3934862533184</v>
      </c>
      <c r="P129" s="59">
        <v>275.15853104036609</v>
      </c>
      <c r="Q129" s="59" t="s">
        <v>81</v>
      </c>
      <c r="R129" s="59">
        <v>280.24089331062117</v>
      </c>
      <c r="S129" s="59" t="s">
        <v>81</v>
      </c>
      <c r="T129" s="61">
        <f t="shared" si="6"/>
        <v>804.51343590036868</v>
      </c>
      <c r="U129" s="60">
        <f t="shared" si="7"/>
        <v>4008.4362348981008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172.56782921512053</v>
      </c>
      <c r="E130" s="59">
        <v>198.54927586851969</v>
      </c>
      <c r="F130" s="59">
        <v>146.29191272860101</v>
      </c>
      <c r="G130" s="59">
        <v>432.38864226110348</v>
      </c>
      <c r="H130" s="59">
        <v>257.92615667691706</v>
      </c>
      <c r="I130" s="59">
        <v>331.87288183157904</v>
      </c>
      <c r="J130" s="59">
        <v>244.69551048221942</v>
      </c>
      <c r="K130" s="59">
        <v>1465.8912595607071</v>
      </c>
      <c r="L130" s="59">
        <v>297.91498221950087</v>
      </c>
      <c r="M130" s="59">
        <v>674.1535005378646</v>
      </c>
      <c r="N130" s="59">
        <v>335.28330015256796</v>
      </c>
      <c r="O130" s="59">
        <v>395.99735041397184</v>
      </c>
      <c r="P130" s="59">
        <v>451.17133368477471</v>
      </c>
      <c r="Q130" s="59" t="s">
        <v>81</v>
      </c>
      <c r="R130" s="59">
        <v>632.39136128249834</v>
      </c>
      <c r="S130" s="59" t="s">
        <v>81</v>
      </c>
      <c r="T130" s="61">
        <f t="shared" si="6"/>
        <v>2219.3826444984784</v>
      </c>
      <c r="U130" s="60">
        <f t="shared" si="7"/>
        <v>2867.9149923441228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150.26332323912052</v>
      </c>
      <c r="E136" s="59">
        <v>177.14609831851973</v>
      </c>
      <c r="F136" s="59">
        <v>65.450823838992363</v>
      </c>
      <c r="G136" s="59">
        <v>431.64200412413533</v>
      </c>
      <c r="H136" s="59">
        <v>15.414780981429178</v>
      </c>
      <c r="I136" s="59">
        <v>7.3996362880468496</v>
      </c>
      <c r="J136" s="59">
        <v>206.69427088173131</v>
      </c>
      <c r="K136" s="59">
        <v>149.33175380397722</v>
      </c>
      <c r="L136" s="59">
        <v>264.85669218529694</v>
      </c>
      <c r="M136" s="59">
        <v>362.34274087791232</v>
      </c>
      <c r="N136" s="59">
        <v>302.00445446193226</v>
      </c>
      <c r="O136" s="59">
        <v>315.40839938249701</v>
      </c>
      <c r="P136" s="59">
        <v>360.31751818027737</v>
      </c>
      <c r="Q136" s="59" t="s">
        <v>81</v>
      </c>
      <c r="R136" s="59">
        <v>524.29003583014719</v>
      </c>
      <c r="S136" s="59" t="s">
        <v>81</v>
      </c>
      <c r="T136" s="61">
        <f t="shared" si="6"/>
        <v>1673.5777525208141</v>
      </c>
      <c r="U136" s="60">
        <f t="shared" si="7"/>
        <v>834.4825303524334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-4.9445459019999953</v>
      </c>
      <c r="E138" s="59">
        <v>2.7775491140000059</v>
      </c>
      <c r="F138" s="59">
        <v>64.421087290691915</v>
      </c>
      <c r="G138" s="59">
        <v>38.178792412000007</v>
      </c>
      <c r="H138" s="59">
        <v>222.76738523391018</v>
      </c>
      <c r="I138" s="59">
        <v>277.48930585575965</v>
      </c>
      <c r="J138" s="59">
        <v>24.533875653351046</v>
      </c>
      <c r="K138" s="59">
        <v>478.83494113191773</v>
      </c>
      <c r="L138" s="59">
        <v>25.485765700294053</v>
      </c>
      <c r="M138" s="59">
        <v>266.17400305584317</v>
      </c>
      <c r="N138" s="59">
        <v>24.845747550364905</v>
      </c>
      <c r="O138" s="59">
        <v>26.511798848103965</v>
      </c>
      <c r="P138" s="59">
        <v>27.525365645832736</v>
      </c>
      <c r="Q138" s="59" t="s">
        <v>81</v>
      </c>
      <c r="R138" s="59">
        <v>38.041102124696906</v>
      </c>
      <c r="S138" s="59" t="s">
        <v>81</v>
      </c>
      <c r="T138" s="61">
        <f t="shared" si="6"/>
        <v>363.19924190844978</v>
      </c>
      <c r="U138" s="60">
        <f t="shared" si="7"/>
        <v>1049.0100488916246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5.7626444439999798</v>
      </c>
      <c r="E139" s="59">
        <v>-14.844984098000058</v>
      </c>
      <c r="F139" s="59">
        <v>0</v>
      </c>
      <c r="G139" s="59">
        <v>4.6350818739996047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>
        <f t="shared" si="6"/>
        <v>0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21.486407434000007</v>
      </c>
      <c r="E144" s="59">
        <v>33.470612534000004</v>
      </c>
      <c r="F144" s="59">
        <v>16.420001598916723</v>
      </c>
      <c r="G144" s="59">
        <v>-42.06723614903143</v>
      </c>
      <c r="H144" s="59">
        <v>19.743990461577706</v>
      </c>
      <c r="I144" s="59">
        <v>46.983939687769123</v>
      </c>
      <c r="J144" s="59">
        <v>13.467363947137084</v>
      </c>
      <c r="K144" s="59">
        <v>837.72456462481159</v>
      </c>
      <c r="L144" s="59">
        <v>7.5725243339098993</v>
      </c>
      <c r="M144" s="59">
        <v>45.636756604109422</v>
      </c>
      <c r="N144" s="59">
        <v>8.4330981402707543</v>
      </c>
      <c r="O144" s="59">
        <v>54.07715218336574</v>
      </c>
      <c r="P144" s="59">
        <v>63.32844985866555</v>
      </c>
      <c r="Q144" s="59" t="s">
        <v>81</v>
      </c>
      <c r="R144" s="59">
        <v>70.060223327655308</v>
      </c>
      <c r="S144" s="59" t="s">
        <v>81</v>
      </c>
      <c r="T144" s="61">
        <f t="shared" si="8"/>
        <v>182.6056500692163</v>
      </c>
      <c r="U144" s="60">
        <f t="shared" si="9"/>
        <v>984.42241310005602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-735.69098211512028</v>
      </c>
      <c r="E145" s="59">
        <v>-1291.407840188517</v>
      </c>
      <c r="F145" s="59">
        <v>-650.17239329638494</v>
      </c>
      <c r="G145" s="59">
        <v>2160.851765955897</v>
      </c>
      <c r="H145" s="59">
        <v>247.02143162019576</v>
      </c>
      <c r="I145" s="59">
        <v>188.83554110448762</v>
      </c>
      <c r="J145" s="59">
        <v>152.00390175679527</v>
      </c>
      <c r="K145" s="59">
        <v>4469.0276960029914</v>
      </c>
      <c r="L145" s="59">
        <v>591.06569358808883</v>
      </c>
      <c r="M145" s="59">
        <v>1581.2840140911662</v>
      </c>
      <c r="N145" s="59">
        <v>740.7473331518695</v>
      </c>
      <c r="O145" s="59">
        <v>1327.4338030611304</v>
      </c>
      <c r="P145" s="59">
        <v>1565.2216779872315</v>
      </c>
      <c r="Q145" s="59" t="s">
        <v>81</v>
      </c>
      <c r="R145" s="59">
        <v>1708.8817607804024</v>
      </c>
      <c r="S145" s="59" t="s">
        <v>81</v>
      </c>
      <c r="T145" s="61">
        <f t="shared" si="8"/>
        <v>5004.9417988845835</v>
      </c>
      <c r="U145" s="60">
        <f t="shared" si="9"/>
        <v>7566.5810542597756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-827.34485346912004</v>
      </c>
      <c r="E151" s="59">
        <v>-1373.0214516585172</v>
      </c>
      <c r="F151" s="59">
        <v>-972.11921021303124</v>
      </c>
      <c r="G151" s="59">
        <v>1771.7513581328651</v>
      </c>
      <c r="H151" s="59">
        <v>-722.53738982161576</v>
      </c>
      <c r="I151" s="59">
        <v>-782.33057103557621</v>
      </c>
      <c r="J151" s="59">
        <v>-0.58011911879461309</v>
      </c>
      <c r="K151" s="59">
        <v>487.23749884002564</v>
      </c>
      <c r="L151" s="59">
        <v>457.53143880148633</v>
      </c>
      <c r="M151" s="59">
        <v>619.88267470793016</v>
      </c>
      <c r="N151" s="59">
        <v>605.9962990377112</v>
      </c>
      <c r="O151" s="59">
        <v>1062.0542326758623</v>
      </c>
      <c r="P151" s="59">
        <v>1269.8410317792063</v>
      </c>
      <c r="Q151" s="59" t="s">
        <v>81</v>
      </c>
      <c r="R151" s="59">
        <v>1384.577784423346</v>
      </c>
      <c r="S151" s="59" t="s">
        <v>81</v>
      </c>
      <c r="T151" s="61">
        <f t="shared" si="8"/>
        <v>2994.8290451013395</v>
      </c>
      <c r="U151" s="60">
        <f t="shared" si="9"/>
        <v>1386.8438351882419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-19.778183607999981</v>
      </c>
      <c r="E153" s="59">
        <v>11.110196456000022</v>
      </c>
      <c r="F153" s="59">
        <v>257.68434916276772</v>
      </c>
      <c r="G153" s="59">
        <v>152.71516964800003</v>
      </c>
      <c r="H153" s="59">
        <v>891.06954093564048</v>
      </c>
      <c r="I153" s="59">
        <v>834.38353711359048</v>
      </c>
      <c r="J153" s="59">
        <v>98.135502613404128</v>
      </c>
      <c r="K153" s="59">
        <v>1442.2761084319945</v>
      </c>
      <c r="L153" s="59">
        <v>101.94306280117634</v>
      </c>
      <c r="M153" s="59">
        <v>799.0005154125887</v>
      </c>
      <c r="N153" s="59">
        <v>99.382990201459577</v>
      </c>
      <c r="O153" s="59">
        <v>80.063236315315564</v>
      </c>
      <c r="P153" s="59">
        <v>83.550565026324534</v>
      </c>
      <c r="Q153" s="59" t="s">
        <v>81</v>
      </c>
      <c r="R153" s="59">
        <v>114.12330637409066</v>
      </c>
      <c r="S153" s="59" t="s">
        <v>81</v>
      </c>
      <c r="T153" s="61">
        <f t="shared" si="8"/>
        <v>1388.2049679520956</v>
      </c>
      <c r="U153" s="60">
        <f t="shared" si="9"/>
        <v>3155.7233972734894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25.486425225999874</v>
      </c>
      <c r="E154" s="59">
        <v>-63.379035121999863</v>
      </c>
      <c r="F154" s="59">
        <v>0</v>
      </c>
      <c r="G154" s="59">
        <v>13.291069796000412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85.945629736000029</v>
      </c>
      <c r="E159" s="59">
        <v>133.88245013600002</v>
      </c>
      <c r="F159" s="59">
        <v>64.262467753877559</v>
      </c>
      <c r="G159" s="59">
        <v>223.09416837903146</v>
      </c>
      <c r="H159" s="59">
        <v>78.48928050617198</v>
      </c>
      <c r="I159" s="59">
        <v>136.7825750264733</v>
      </c>
      <c r="J159" s="59">
        <v>54.448518262185942</v>
      </c>
      <c r="K159" s="59">
        <v>2539.5140887309717</v>
      </c>
      <c r="L159" s="59">
        <v>31.591191985424881</v>
      </c>
      <c r="M159" s="59">
        <v>162.40082397064731</v>
      </c>
      <c r="N159" s="59">
        <v>35.368043912703214</v>
      </c>
      <c r="O159" s="59">
        <v>185.31633406995266</v>
      </c>
      <c r="P159" s="59">
        <v>211.83008118170054</v>
      </c>
      <c r="Q159" s="59" t="s">
        <v>81</v>
      </c>
      <c r="R159" s="59">
        <v>210.18066998296587</v>
      </c>
      <c r="S159" s="59" t="s">
        <v>81</v>
      </c>
      <c r="T159" s="61">
        <f t="shared" si="8"/>
        <v>621.90778583115252</v>
      </c>
      <c r="U159" s="60">
        <f t="shared" si="9"/>
        <v>3024.0138217980448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10.357213000000002</v>
      </c>
      <c r="E160" s="59">
        <v>133.88245013599999</v>
      </c>
      <c r="F160" s="59">
        <v>0</v>
      </c>
      <c r="G160" s="59">
        <v>2160.851765955897</v>
      </c>
      <c r="H160" s="59">
        <v>247.02143162019576</v>
      </c>
      <c r="I160" s="59">
        <v>558.89784949038324</v>
      </c>
      <c r="J160" s="59">
        <v>152.00390175679527</v>
      </c>
      <c r="K160" s="59">
        <v>4469.0276960029914</v>
      </c>
      <c r="L160" s="59">
        <v>591.06569358808883</v>
      </c>
      <c r="M160" s="59">
        <v>1581.2840140911662</v>
      </c>
      <c r="N160" s="59">
        <v>740.7473331518695</v>
      </c>
      <c r="O160" s="59">
        <v>1327.4338030611304</v>
      </c>
      <c r="P160" s="59">
        <v>1565.2216779872315</v>
      </c>
      <c r="Q160" s="59" t="s">
        <v>81</v>
      </c>
      <c r="R160" s="59">
        <v>1708.8817607804024</v>
      </c>
      <c r="S160" s="59" t="s">
        <v>81</v>
      </c>
      <c r="T160" s="61">
        <f t="shared" si="8"/>
        <v>5004.9417988845835</v>
      </c>
      <c r="U160" s="60">
        <f t="shared" si="9"/>
        <v>7936.643362645671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10.357213000000002</v>
      </c>
      <c r="E161" s="59">
        <v>133.88245013599999</v>
      </c>
      <c r="F161" s="59">
        <v>56.520133380000061</v>
      </c>
      <c r="G161" s="59">
        <v>224.7700364819311</v>
      </c>
      <c r="H161" s="59">
        <v>0</v>
      </c>
      <c r="I161" s="59">
        <v>558.89784949038324</v>
      </c>
      <c r="J161" s="59">
        <v>0</v>
      </c>
      <c r="K161" s="59">
        <v>2805.1585995557116</v>
      </c>
      <c r="L161" s="59">
        <v>0</v>
      </c>
      <c r="M161" s="59">
        <v>125.13069737599871</v>
      </c>
      <c r="N161" s="59">
        <v>0</v>
      </c>
      <c r="O161" s="59">
        <v>129.56041669999865</v>
      </c>
      <c r="P161" s="59">
        <v>134.98121669999867</v>
      </c>
      <c r="Q161" s="59" t="s">
        <v>81</v>
      </c>
      <c r="R161" s="59">
        <v>140.64843822777632</v>
      </c>
      <c r="S161" s="59" t="s">
        <v>81</v>
      </c>
      <c r="T161" s="61">
        <f t="shared" si="8"/>
        <v>275.62965492777499</v>
      </c>
      <c r="U161" s="60">
        <f t="shared" si="9"/>
        <v>3618.7475631220923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0</v>
      </c>
      <c r="E163" s="59">
        <v>0</v>
      </c>
      <c r="F163" s="59">
        <v>0</v>
      </c>
      <c r="G163" s="59">
        <v>0</v>
      </c>
      <c r="H163" s="59">
        <v>0</v>
      </c>
      <c r="I163" s="59">
        <v>0</v>
      </c>
      <c r="J163" s="59">
        <v>0</v>
      </c>
      <c r="K163" s="59">
        <v>1110.883277713637</v>
      </c>
      <c r="L163" s="59">
        <v>21.683011403751188</v>
      </c>
      <c r="M163" s="59">
        <v>804.66870732131645</v>
      </c>
      <c r="N163" s="59">
        <v>83.487474659419291</v>
      </c>
      <c r="O163" s="59">
        <v>711.27488565481985</v>
      </c>
      <c r="P163" s="59">
        <v>845.4060169349035</v>
      </c>
      <c r="Q163" s="59" t="s">
        <v>81</v>
      </c>
      <c r="R163" s="59">
        <v>942.15042479081421</v>
      </c>
      <c r="S163" s="59" t="s">
        <v>81</v>
      </c>
      <c r="T163" s="61">
        <f t="shared" si="8"/>
        <v>1892.7269277888881</v>
      </c>
      <c r="U163" s="60">
        <f t="shared" si="9"/>
        <v>2626.8268706897734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0</v>
      </c>
      <c r="E164" s="79">
        <v>0</v>
      </c>
      <c r="F164" s="79">
        <v>0</v>
      </c>
      <c r="G164" s="79">
        <v>1936.0817294739659</v>
      </c>
      <c r="H164" s="79">
        <v>247.02143162019576</v>
      </c>
      <c r="I164" s="79">
        <v>0</v>
      </c>
      <c r="J164" s="79">
        <v>152.00390175679527</v>
      </c>
      <c r="K164" s="79">
        <v>552.98581873364333</v>
      </c>
      <c r="L164" s="79">
        <v>569.38268218433768</v>
      </c>
      <c r="M164" s="79">
        <v>651.48460939385097</v>
      </c>
      <c r="N164" s="79">
        <v>657.25985849245023</v>
      </c>
      <c r="O164" s="79">
        <v>486.59850070631188</v>
      </c>
      <c r="P164" s="79">
        <v>584.83444435232923</v>
      </c>
      <c r="Q164" s="79" t="s">
        <v>81</v>
      </c>
      <c r="R164" s="79">
        <v>626.08289776181198</v>
      </c>
      <c r="S164" s="79" t="s">
        <v>81</v>
      </c>
      <c r="T164" s="64">
        <f t="shared" si="8"/>
        <v>2836.5852161679204</v>
      </c>
      <c r="U164" s="65">
        <f t="shared" si="9"/>
        <v>1691.0689288338062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1031.1688383700002</v>
      </c>
      <c r="E166" s="59">
        <v>467.3788657800028</v>
      </c>
      <c r="F166" s="59">
        <v>1501.464548938729</v>
      </c>
      <c r="G166" s="59">
        <v>4549.5778925670011</v>
      </c>
      <c r="H166" s="59">
        <v>2688.0964816804458</v>
      </c>
      <c r="I166" s="59">
        <v>3151.8443398871468</v>
      </c>
      <c r="J166" s="59">
        <v>2090.7716908981861</v>
      </c>
      <c r="K166" s="59">
        <v>8290.6853791133544</v>
      </c>
      <c r="L166" s="59">
        <v>2440.8557424974451</v>
      </c>
      <c r="M166" s="59">
        <v>4664.0500538334745</v>
      </c>
      <c r="N166" s="59">
        <v>2584.5816417717288</v>
      </c>
      <c r="O166" s="59">
        <v>4026.0009241632642</v>
      </c>
      <c r="P166" s="59">
        <v>4405.7424017972053</v>
      </c>
      <c r="Q166" s="59" t="s">
        <v>81</v>
      </c>
      <c r="R166" s="59">
        <v>4820.7024933145785</v>
      </c>
      <c r="S166" s="59" t="s">
        <v>81</v>
      </c>
      <c r="T166" s="61">
        <f>IFERROR(H166+J166+L166+N166+P166+R166+0+0,"-")</f>
        <v>19030.75045195959</v>
      </c>
      <c r="U166" s="60">
        <f>IFERROR(I166+K166+M166+O166,"-")</f>
        <v>20132.58069699724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11985.889570819998</v>
      </c>
      <c r="E167" s="59">
        <v>11978.109787250007</v>
      </c>
      <c r="F167" s="59">
        <v>11933.212310970004</v>
      </c>
      <c r="G167" s="59">
        <v>11933.212310970004</v>
      </c>
      <c r="H167" s="59">
        <v>12542.830876838652</v>
      </c>
      <c r="I167" s="59">
        <v>11934.434524270004</v>
      </c>
      <c r="J167" s="59">
        <v>12784.276318118655</v>
      </c>
      <c r="K167" s="59">
        <v>11939.017913430003</v>
      </c>
      <c r="L167" s="59">
        <v>12584.276319148656</v>
      </c>
      <c r="M167" s="59">
        <v>11941.989294440004</v>
      </c>
      <c r="N167" s="59">
        <v>11955.276319148656</v>
      </c>
      <c r="O167" s="59">
        <v>11928.101296130004</v>
      </c>
      <c r="P167" s="59">
        <v>11928.101296130004</v>
      </c>
      <c r="Q167" s="59" t="s">
        <v>81</v>
      </c>
      <c r="R167" s="59">
        <v>11928.101296130004</v>
      </c>
      <c r="S167" s="59" t="s">
        <v>81</v>
      </c>
      <c r="T167" s="61">
        <f>H167</f>
        <v>12542.830876838652</v>
      </c>
      <c r="U167" s="60">
        <f>I167</f>
        <v>11934.434524270004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1664.8638176999998</v>
      </c>
      <c r="E168" s="59">
        <v>4020.78808471</v>
      </c>
      <c r="F168" s="59">
        <v>2372.5935017800002</v>
      </c>
      <c r="G168" s="59">
        <v>2372.5935017800002</v>
      </c>
      <c r="H168" s="59">
        <v>4846.1396459200014</v>
      </c>
      <c r="I168" s="59">
        <v>805.44806110000002</v>
      </c>
      <c r="J168" s="59">
        <v>5446.5543454100007</v>
      </c>
      <c r="K168" s="59">
        <v>3712.3894088900001</v>
      </c>
      <c r="L168" s="59">
        <v>1191.87467335</v>
      </c>
      <c r="M168" s="59">
        <v>4510.7237095400005</v>
      </c>
      <c r="N168" s="59">
        <v>6180.0143192700007</v>
      </c>
      <c r="O168" s="59">
        <v>1764.92620607</v>
      </c>
      <c r="P168" s="59">
        <v>4681.0139523900007</v>
      </c>
      <c r="Q168" s="59" t="s">
        <v>81</v>
      </c>
      <c r="R168" s="59">
        <v>4681.0139523900007</v>
      </c>
      <c r="S168" s="59" t="s">
        <v>81</v>
      </c>
      <c r="T168" s="61">
        <f>H168</f>
        <v>4846.1396459200014</v>
      </c>
      <c r="U168" s="60">
        <f>I168</f>
        <v>805.44806110000002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11640.682294470007</v>
      </c>
      <c r="E169" s="59">
        <v>11933.212310970004</v>
      </c>
      <c r="F169" s="59">
        <v>12542.830876838652</v>
      </c>
      <c r="G169" s="59">
        <v>11934.434524270004</v>
      </c>
      <c r="H169" s="59">
        <v>12784.276318118655</v>
      </c>
      <c r="I169" s="59">
        <v>11939.017913430003</v>
      </c>
      <c r="J169" s="59">
        <v>12584.276319148656</v>
      </c>
      <c r="K169" s="59">
        <v>11941.989294440004</v>
      </c>
      <c r="L169" s="59">
        <v>11955.276319148656</v>
      </c>
      <c r="M169" s="59">
        <v>11928.101296130004</v>
      </c>
      <c r="N169" s="59">
        <v>11206.276319148656</v>
      </c>
      <c r="O169" s="59">
        <v>11928.101296130004</v>
      </c>
      <c r="P169" s="59">
        <v>11928.101296130004</v>
      </c>
      <c r="Q169" s="59" t="s">
        <v>81</v>
      </c>
      <c r="R169" s="59">
        <v>11928.101296130002</v>
      </c>
      <c r="S169" s="59" t="s">
        <v>81</v>
      </c>
      <c r="T169" s="61">
        <f>R169</f>
        <v>11928.101296130002</v>
      </c>
      <c r="U169" s="60">
        <f>O168</f>
        <v>1764.92620607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3337.2830735899997</v>
      </c>
      <c r="E170" s="59">
        <v>2372.5935017800002</v>
      </c>
      <c r="F170" s="59">
        <v>4846.1396459200014</v>
      </c>
      <c r="G170" s="59">
        <v>805.44806110000002</v>
      </c>
      <c r="H170" s="59">
        <v>5446.5543454100007</v>
      </c>
      <c r="I170" s="59">
        <v>3712.3894088900001</v>
      </c>
      <c r="J170" s="59">
        <v>1191.87467335</v>
      </c>
      <c r="K170" s="59">
        <v>4510.7237095400005</v>
      </c>
      <c r="L170" s="59">
        <v>6180.0143192700007</v>
      </c>
      <c r="M170" s="59">
        <v>1764.92620607</v>
      </c>
      <c r="N170" s="59">
        <v>5246.5543464400007</v>
      </c>
      <c r="O170" s="59">
        <v>4681.0139523900007</v>
      </c>
      <c r="P170" s="59">
        <v>4681.0139523900007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11928.101296130004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11.288822801192078</v>
      </c>
      <c r="E171" s="79">
        <v>25.532203496310888</v>
      </c>
      <c r="F171" s="79">
        <v>8.3537309526916399</v>
      </c>
      <c r="G171" s="79">
        <v>2.6231959988569966</v>
      </c>
      <c r="H171" s="79">
        <v>4.7558844726163434</v>
      </c>
      <c r="I171" s="79">
        <v>3.7879465563510299</v>
      </c>
      <c r="J171" s="79">
        <v>6.0189624596182032</v>
      </c>
      <c r="K171" s="79">
        <v>1.4404103820566325</v>
      </c>
      <c r="L171" s="79">
        <v>4.8979856166822069</v>
      </c>
      <c r="M171" s="79">
        <v>2.5574556787455704</v>
      </c>
      <c r="N171" s="79">
        <v>4.3358182763639697</v>
      </c>
      <c r="O171" s="79">
        <v>2.9627666562468704</v>
      </c>
      <c r="P171" s="79">
        <v>2.707398710206991</v>
      </c>
      <c r="Q171" s="79" t="s">
        <v>81</v>
      </c>
      <c r="R171" s="79">
        <v>2.4743491872132886</v>
      </c>
      <c r="S171" s="79" t="s">
        <v>81</v>
      </c>
      <c r="T171" s="64">
        <f>T169/T166</f>
        <v>0.62678039556247611</v>
      </c>
      <c r="U171" s="65">
        <f>U169/U166</f>
        <v>8.7665174804601051E-2</v>
      </c>
    </row>
    <row r="172" spans="1:21" s="18" customFormat="1" ht="16.5" thickBot="1" x14ac:dyDescent="0.3">
      <c r="A172" s="108" t="s">
        <v>699</v>
      </c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10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14525.363389729999</v>
      </c>
      <c r="E173" s="66">
        <v>17431.07941102</v>
      </c>
      <c r="F173" s="66">
        <v>17474.993216966101</v>
      </c>
      <c r="G173" s="66">
        <v>20679.633606002393</v>
      </c>
      <c r="H173" s="66">
        <v>18100.887255773461</v>
      </c>
      <c r="I173" s="66">
        <v>23850.073189200317</v>
      </c>
      <c r="J173" s="66">
        <v>18606.044162148177</v>
      </c>
      <c r="K173" s="66">
        <v>23085.917418205638</v>
      </c>
      <c r="L173" s="66">
        <v>19623.493321579132</v>
      </c>
      <c r="M173" s="66">
        <v>22069.531024029078</v>
      </c>
      <c r="N173" s="66">
        <v>20603.556626688449</v>
      </c>
      <c r="O173" s="66">
        <v>23398.581294339529</v>
      </c>
      <c r="P173" s="66">
        <v>24610.828692032264</v>
      </c>
      <c r="Q173" s="66" t="s">
        <v>81</v>
      </c>
      <c r="R173" s="66">
        <v>26073.474269142465</v>
      </c>
      <c r="S173" s="66" t="s">
        <v>81</v>
      </c>
      <c r="T173" s="57">
        <f t="shared" ref="T173:T204" si="10">IFERROR(H173+J173+L173+N173+P173+R173+0+0,"-")</f>
        <v>127618.28432736394</v>
      </c>
      <c r="U173" s="58">
        <f t="shared" ref="U173:U204" si="11">IFERROR(I173+K173+M173+O173,"-")</f>
        <v>92404.102925774554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12895.662334989998</v>
      </c>
      <c r="E179" s="59">
        <v>14904.578371150001</v>
      </c>
      <c r="F179" s="59">
        <v>16093.787671452286</v>
      </c>
      <c r="G179" s="59">
        <v>16028.612066849999</v>
      </c>
      <c r="H179" s="59">
        <v>16704.903385815011</v>
      </c>
      <c r="I179" s="59">
        <v>18155.121643809009</v>
      </c>
      <c r="J179" s="59">
        <v>17591.519655966014</v>
      </c>
      <c r="K179" s="59">
        <v>20150.315087000476</v>
      </c>
      <c r="L179" s="59">
        <v>18505.401851948198</v>
      </c>
      <c r="M179" s="59">
        <v>21404.013265117275</v>
      </c>
      <c r="N179" s="59">
        <v>19419.269710474513</v>
      </c>
      <c r="O179" s="59">
        <v>22502.129602058772</v>
      </c>
      <c r="P179" s="59">
        <v>23636.804884985882</v>
      </c>
      <c r="Q179" s="59" t="s">
        <v>81</v>
      </c>
      <c r="R179" s="59">
        <v>24910.966317106981</v>
      </c>
      <c r="S179" s="59" t="s">
        <v>81</v>
      </c>
      <c r="T179" s="61">
        <f t="shared" si="10"/>
        <v>120768.8658062966</v>
      </c>
      <c r="U179" s="60">
        <f t="shared" si="11"/>
        <v>82211.579597985532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271.54223531000002</v>
      </c>
      <c r="E181" s="59">
        <v>1437.4362316899999</v>
      </c>
      <c r="F181" s="59">
        <v>977.47109977480625</v>
      </c>
      <c r="G181" s="59">
        <v>893.71778112000004</v>
      </c>
      <c r="H181" s="59">
        <v>465.30210845645195</v>
      </c>
      <c r="I181" s="59">
        <v>2807.9658976133042</v>
      </c>
      <c r="J181" s="59">
        <v>279.62055193216827</v>
      </c>
      <c r="K181" s="59">
        <v>1101.0675949783599</v>
      </c>
      <c r="L181" s="59">
        <v>288.94293368393619</v>
      </c>
      <c r="M181" s="59">
        <v>98.730508422615586</v>
      </c>
      <c r="N181" s="59">
        <v>288.94293368393619</v>
      </c>
      <c r="O181" s="59">
        <v>252.66329852577601</v>
      </c>
      <c r="P181" s="59">
        <v>243.04404478606483</v>
      </c>
      <c r="Q181" s="59" t="s">
        <v>81</v>
      </c>
      <c r="R181" s="59">
        <v>318.21515973304162</v>
      </c>
      <c r="S181" s="59" t="s">
        <v>81</v>
      </c>
      <c r="T181" s="61">
        <f t="shared" si="10"/>
        <v>1884.0677322755992</v>
      </c>
      <c r="U181" s="60">
        <f t="shared" si="11"/>
        <v>4260.4272995400552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722.93676943999992</v>
      </c>
      <c r="E182" s="59">
        <v>549.63673198000004</v>
      </c>
      <c r="F182" s="59">
        <v>38.384994503000001</v>
      </c>
      <c r="G182" s="59">
        <v>20.632382329999999</v>
      </c>
      <c r="H182" s="59">
        <v>11.25401572</v>
      </c>
      <c r="I182" s="59">
        <v>0</v>
      </c>
      <c r="J182" s="59">
        <v>8.2540157199999999</v>
      </c>
      <c r="K182" s="59">
        <v>0</v>
      </c>
      <c r="L182" s="59">
        <v>3.6721294169998981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23.180160856999898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/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635.22204998999894</v>
      </c>
      <c r="E190" s="59">
        <v>539.42807619999701</v>
      </c>
      <c r="F190" s="59">
        <v>365.3494512360046</v>
      </c>
      <c r="G190" s="59">
        <v>3736.6713757023949</v>
      </c>
      <c r="H190" s="59">
        <v>919.42774578199874</v>
      </c>
      <c r="I190" s="59">
        <v>2886.9856477780058</v>
      </c>
      <c r="J190" s="59">
        <v>726.64993852999646</v>
      </c>
      <c r="K190" s="59">
        <v>1834.5347362267994</v>
      </c>
      <c r="L190" s="59">
        <v>825.47640652999871</v>
      </c>
      <c r="M190" s="59">
        <v>566.78725048918409</v>
      </c>
      <c r="N190" s="59">
        <v>895.34398252999995</v>
      </c>
      <c r="O190" s="59">
        <v>643.78839375498217</v>
      </c>
      <c r="P190" s="59">
        <v>730.97976226031869</v>
      </c>
      <c r="Q190" s="59" t="s">
        <v>81</v>
      </c>
      <c r="R190" s="59">
        <v>844.29279230244504</v>
      </c>
      <c r="S190" s="59" t="s">
        <v>81</v>
      </c>
      <c r="T190" s="61">
        <f t="shared" si="10"/>
        <v>4942.1706279347582</v>
      </c>
      <c r="U190" s="60">
        <f t="shared" si="11"/>
        <v>5932.0960282489714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14423.076072670001</v>
      </c>
      <c r="E191" s="59">
        <v>16121.115263450001</v>
      </c>
      <c r="F191" s="59">
        <v>16999.765734636341</v>
      </c>
      <c r="G191" s="59">
        <v>17916.320327248497</v>
      </c>
      <c r="H191" s="59">
        <v>17674.508200053817</v>
      </c>
      <c r="I191" s="59">
        <v>18773.252914503722</v>
      </c>
      <c r="J191" s="59">
        <v>17982.028088176987</v>
      </c>
      <c r="K191" s="59">
        <v>20905.586024438711</v>
      </c>
      <c r="L191" s="59">
        <v>18541.724846986428</v>
      </c>
      <c r="M191" s="59">
        <v>21158.890240574718</v>
      </c>
      <c r="N191" s="59">
        <v>19265.671106868653</v>
      </c>
      <c r="O191" s="59">
        <v>21425.574266321335</v>
      </c>
      <c r="P191" s="59">
        <v>22482.782312251369</v>
      </c>
      <c r="Q191" s="59" t="s">
        <v>81</v>
      </c>
      <c r="R191" s="59">
        <v>23392.001085718079</v>
      </c>
      <c r="S191" s="59" t="s">
        <v>81</v>
      </c>
      <c r="T191" s="61">
        <f t="shared" si="10"/>
        <v>119338.71564005532</v>
      </c>
      <c r="U191" s="60">
        <f t="shared" si="11"/>
        <v>82263.303445838479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3675.6258568500002</v>
      </c>
      <c r="E193" s="59">
        <v>3525.4458866599994</v>
      </c>
      <c r="F193" s="59">
        <v>3462.0129064663438</v>
      </c>
      <c r="G193" s="59">
        <v>3399.3056605500001</v>
      </c>
      <c r="H193" s="59">
        <v>3584.9266786899248</v>
      </c>
      <c r="I193" s="59">
        <v>3711.4958485578763</v>
      </c>
      <c r="J193" s="59">
        <v>3732.7720778427456</v>
      </c>
      <c r="K193" s="59">
        <v>3976.6923432686476</v>
      </c>
      <c r="L193" s="59">
        <v>3886.5502020976469</v>
      </c>
      <c r="M193" s="59">
        <v>4042.7574564432998</v>
      </c>
      <c r="N193" s="59">
        <v>4046.6613709243397</v>
      </c>
      <c r="O193" s="59">
        <v>4194.0792131164872</v>
      </c>
      <c r="P193" s="59">
        <v>4353.7712324634404</v>
      </c>
      <c r="Q193" s="59" t="s">
        <v>81</v>
      </c>
      <c r="R193" s="59">
        <v>4525.3579775113112</v>
      </c>
      <c r="S193" s="59" t="s">
        <v>81</v>
      </c>
      <c r="T193" s="61">
        <f t="shared" si="10"/>
        <v>24130.039539529407</v>
      </c>
      <c r="U193" s="60">
        <f t="shared" si="11"/>
        <v>15925.024861386311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403.89989896000003</v>
      </c>
      <c r="E195" s="59">
        <v>286.99669804999996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3271.7259578900002</v>
      </c>
      <c r="E196" s="59">
        <v>3238.4491886099995</v>
      </c>
      <c r="F196" s="59">
        <v>3462.0129064663438</v>
      </c>
      <c r="G196" s="59">
        <v>3399.3056605500001</v>
      </c>
      <c r="H196" s="59">
        <v>3584.9266786899248</v>
      </c>
      <c r="I196" s="59">
        <v>3711.4958485578763</v>
      </c>
      <c r="J196" s="59">
        <v>3732.7720778427456</v>
      </c>
      <c r="K196" s="59">
        <v>3976.6923432686476</v>
      </c>
      <c r="L196" s="59">
        <v>3886.5502020976469</v>
      </c>
      <c r="M196" s="59">
        <v>4042.7574564432998</v>
      </c>
      <c r="N196" s="59">
        <v>4046.6613709243397</v>
      </c>
      <c r="O196" s="59">
        <v>4194.0792131164872</v>
      </c>
      <c r="P196" s="59">
        <v>4353.7712324634404</v>
      </c>
      <c r="Q196" s="59" t="s">
        <v>81</v>
      </c>
      <c r="R196" s="59">
        <v>4525.3579775113112</v>
      </c>
      <c r="S196" s="59" t="s">
        <v>81</v>
      </c>
      <c r="T196" s="61">
        <f t="shared" si="10"/>
        <v>24130.039539529407</v>
      </c>
      <c r="U196" s="60">
        <f t="shared" si="11"/>
        <v>15925.024861386311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1787.38664294</v>
      </c>
      <c r="E197" s="59">
        <v>2365.67666981</v>
      </c>
      <c r="F197" s="59">
        <v>2606.413323669462</v>
      </c>
      <c r="G197" s="59">
        <v>2615.1329280800001</v>
      </c>
      <c r="H197" s="59">
        <v>2766.9754194470993</v>
      </c>
      <c r="I197" s="59">
        <v>3479.3137522556012</v>
      </c>
      <c r="J197" s="59">
        <v>2939.9647650636321</v>
      </c>
      <c r="K197" s="59">
        <v>3865.0195271796101</v>
      </c>
      <c r="L197" s="59">
        <v>3083.9488900260762</v>
      </c>
      <c r="M197" s="59">
        <v>4147.8216531843082</v>
      </c>
      <c r="N197" s="59">
        <v>3220.3814572582683</v>
      </c>
      <c r="O197" s="59">
        <v>4371.3519718401667</v>
      </c>
      <c r="P197" s="59">
        <v>4552.8675879640368</v>
      </c>
      <c r="Q197" s="59" t="s">
        <v>81</v>
      </c>
      <c r="R197" s="59">
        <v>4741.9204417912697</v>
      </c>
      <c r="S197" s="59" t="s">
        <v>81</v>
      </c>
      <c r="T197" s="61">
        <f t="shared" si="10"/>
        <v>21306.058561550384</v>
      </c>
      <c r="U197" s="60">
        <f t="shared" si="11"/>
        <v>15863.506904459686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2947.0082036899998</v>
      </c>
      <c r="E198" s="59">
        <v>3253.2992949599998</v>
      </c>
      <c r="F198" s="59">
        <v>3572.9963792058538</v>
      </c>
      <c r="G198" s="59">
        <v>3630.8747947699999</v>
      </c>
      <c r="H198" s="59">
        <v>3576.223779051913</v>
      </c>
      <c r="I198" s="59">
        <v>3169.3086742329847</v>
      </c>
      <c r="J198" s="59">
        <v>3727.4077086808911</v>
      </c>
      <c r="K198" s="59">
        <v>3275.53013256555</v>
      </c>
      <c r="L198" s="59">
        <v>3873.4772207448091</v>
      </c>
      <c r="M198" s="59">
        <v>3406.8770050213866</v>
      </c>
      <c r="N198" s="59">
        <v>4024.6069429645431</v>
      </c>
      <c r="O198" s="59">
        <v>3543.1522981346552</v>
      </c>
      <c r="P198" s="59">
        <v>3684.8781425257434</v>
      </c>
      <c r="Q198" s="59" t="s">
        <v>81</v>
      </c>
      <c r="R198" s="59">
        <v>3838.5373166140607</v>
      </c>
      <c r="S198" s="59" t="s">
        <v>81</v>
      </c>
      <c r="T198" s="61">
        <f t="shared" si="10"/>
        <v>22725.131110581959</v>
      </c>
      <c r="U198" s="60">
        <f t="shared" si="11"/>
        <v>13394.868109954576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1633.38612115</v>
      </c>
      <c r="E200" s="59">
        <v>1746.48795475</v>
      </c>
      <c r="F200" s="59">
        <v>1865.3127924453399</v>
      </c>
      <c r="G200" s="59">
        <v>2104.6992220700004</v>
      </c>
      <c r="H200" s="59">
        <v>2040.0397634934034</v>
      </c>
      <c r="I200" s="59">
        <v>2185.5224030097584</v>
      </c>
      <c r="J200" s="59">
        <v>2121.1168907695396</v>
      </c>
      <c r="K200" s="59">
        <v>2367.9601487855471</v>
      </c>
      <c r="L200" s="59">
        <v>2205.5670907527206</v>
      </c>
      <c r="M200" s="59">
        <v>2462.6785547369686</v>
      </c>
      <c r="N200" s="59">
        <v>2293.6232647204301</v>
      </c>
      <c r="O200" s="59">
        <v>2561.1856969264491</v>
      </c>
      <c r="P200" s="59">
        <v>2663.6331248035062</v>
      </c>
      <c r="Q200" s="59" t="s">
        <v>81</v>
      </c>
      <c r="R200" s="59">
        <v>2706.2337711296009</v>
      </c>
      <c r="S200" s="59" t="s">
        <v>81</v>
      </c>
      <c r="T200" s="61">
        <f t="shared" si="10"/>
        <v>14030.213905669199</v>
      </c>
      <c r="U200" s="60">
        <f t="shared" si="11"/>
        <v>9577.346803458724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360.47224985000003</v>
      </c>
      <c r="E201" s="59">
        <v>593.62677561999988</v>
      </c>
      <c r="F201" s="59">
        <v>591.42986535984278</v>
      </c>
      <c r="G201" s="59">
        <v>596.51427910999996</v>
      </c>
      <c r="H201" s="59">
        <v>579.75856168295638</v>
      </c>
      <c r="I201" s="59">
        <v>727.1732266911265</v>
      </c>
      <c r="J201" s="59">
        <v>602.94890415027453</v>
      </c>
      <c r="K201" s="59">
        <v>708.22054462750452</v>
      </c>
      <c r="L201" s="59">
        <v>627.06686031628567</v>
      </c>
      <c r="M201" s="59">
        <v>736.54936641260497</v>
      </c>
      <c r="N201" s="59">
        <v>652.14953472893706</v>
      </c>
      <c r="O201" s="59">
        <v>766.01134106910888</v>
      </c>
      <c r="P201" s="59">
        <v>796.65179471187332</v>
      </c>
      <c r="Q201" s="59" t="s">
        <v>81</v>
      </c>
      <c r="R201" s="59">
        <v>822.69506642339854</v>
      </c>
      <c r="S201" s="59" t="s">
        <v>81</v>
      </c>
      <c r="T201" s="61">
        <f t="shared" si="10"/>
        <v>4081.2707220137254</v>
      </c>
      <c r="U201" s="60">
        <f t="shared" si="11"/>
        <v>2937.9544788003445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1150.57845559</v>
      </c>
      <c r="E202" s="59">
        <v>1278.8963128799999</v>
      </c>
      <c r="F202" s="59">
        <v>932.58179727405764</v>
      </c>
      <c r="G202" s="59">
        <v>1297.56447168</v>
      </c>
      <c r="H202" s="59">
        <v>1372.1125440198389</v>
      </c>
      <c r="I202" s="59">
        <v>1379.8151630101768</v>
      </c>
      <c r="J202" s="59">
        <v>1308.0017233281908</v>
      </c>
      <c r="K202" s="59">
        <v>3076.1213975299179</v>
      </c>
      <c r="L202" s="59">
        <v>1446.8317963512254</v>
      </c>
      <c r="M202" s="59">
        <v>2405.0641915654141</v>
      </c>
      <c r="N202" s="59">
        <v>1527.6908920225519</v>
      </c>
      <c r="O202" s="59">
        <v>2029.7755597396692</v>
      </c>
      <c r="P202" s="59">
        <v>2194.4809995973101</v>
      </c>
      <c r="Q202" s="59" t="s">
        <v>81</v>
      </c>
      <c r="R202" s="59">
        <v>2491.1481363385656</v>
      </c>
      <c r="S202" s="59" t="s">
        <v>81</v>
      </c>
      <c r="T202" s="61">
        <f t="shared" si="10"/>
        <v>10340.266091657682</v>
      </c>
      <c r="U202" s="60">
        <f t="shared" si="11"/>
        <v>8890.7763118451785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251.61963524999999</v>
      </c>
      <c r="E203" s="59">
        <v>382.66142167000004</v>
      </c>
      <c r="F203" s="59">
        <v>157.125620377323</v>
      </c>
      <c r="G203" s="59">
        <v>255.91490069</v>
      </c>
      <c r="H203" s="59">
        <v>268.61780152991406</v>
      </c>
      <c r="I203" s="59">
        <v>312.59489612978456</v>
      </c>
      <c r="J203" s="59">
        <v>255.1549392518167</v>
      </c>
      <c r="K203" s="59">
        <v>1494.0223981091456</v>
      </c>
      <c r="L203" s="59">
        <v>309.40136708420619</v>
      </c>
      <c r="M203" s="59">
        <v>703.5039029603488</v>
      </c>
      <c r="N203" s="59">
        <v>347.69645152148178</v>
      </c>
      <c r="O203" s="59">
        <v>424.39452258597811</v>
      </c>
      <c r="P203" s="59">
        <v>482.31830373831548</v>
      </c>
      <c r="Q203" s="59" t="s">
        <v>81</v>
      </c>
      <c r="R203" s="59">
        <v>670.60957801484392</v>
      </c>
      <c r="S203" s="59" t="s">
        <v>81</v>
      </c>
      <c r="T203" s="61">
        <f t="shared" si="10"/>
        <v>2333.7984411405782</v>
      </c>
      <c r="U203" s="60">
        <f t="shared" si="11"/>
        <v>2934.5157197852568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357.3310914499998</v>
      </c>
      <c r="E204" s="59">
        <v>298.86225987999978</v>
      </c>
      <c r="F204" s="59">
        <v>432.91611905512764</v>
      </c>
      <c r="G204" s="59">
        <v>342.64477675000035</v>
      </c>
      <c r="H204" s="59">
        <v>422.542614752188</v>
      </c>
      <c r="I204" s="59">
        <v>383.02239803428756</v>
      </c>
      <c r="J204" s="59">
        <v>438.0305729810807</v>
      </c>
      <c r="K204" s="59">
        <v>421.27424455043047</v>
      </c>
      <c r="L204" s="59">
        <v>454.13804953912995</v>
      </c>
      <c r="M204" s="59">
        <v>452.79875545101731</v>
      </c>
      <c r="N204" s="59">
        <v>470.88982515950056</v>
      </c>
      <c r="O204" s="59">
        <v>478.95482758353501</v>
      </c>
      <c r="P204" s="59">
        <v>498.23990076739119</v>
      </c>
      <c r="Q204" s="59" t="s">
        <v>81</v>
      </c>
      <c r="R204" s="59">
        <v>467.99515652452556</v>
      </c>
      <c r="S204" s="59" t="s">
        <v>81</v>
      </c>
      <c r="T204" s="61">
        <f t="shared" si="10"/>
        <v>2751.836119723816</v>
      </c>
      <c r="U204" s="60">
        <f t="shared" si="11"/>
        <v>1736.0502256192703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736.93213109999942</v>
      </c>
      <c r="E205" s="59">
        <v>804.85785710000027</v>
      </c>
      <c r="F205" s="59">
        <v>970.11486851316249</v>
      </c>
      <c r="G205" s="59">
        <v>909.95906314000013</v>
      </c>
      <c r="H205" s="59">
        <v>1027.1674628880128</v>
      </c>
      <c r="I205" s="59">
        <v>838.92378955983986</v>
      </c>
      <c r="J205" s="59">
        <v>961.97035655706804</v>
      </c>
      <c r="K205" s="59">
        <v>543.12811152790164</v>
      </c>
      <c r="L205" s="59">
        <v>887.75274452108215</v>
      </c>
      <c r="M205" s="59">
        <v>535.19713459714376</v>
      </c>
      <c r="N205" s="59">
        <v>957.83411374707794</v>
      </c>
      <c r="O205" s="59">
        <v>591.34589830375171</v>
      </c>
      <c r="P205" s="59">
        <v>650.20144403873701</v>
      </c>
      <c r="Q205" s="59" t="s">
        <v>81</v>
      </c>
      <c r="R205" s="59">
        <v>714.91477161291823</v>
      </c>
      <c r="S205" s="59" t="s">
        <v>81</v>
      </c>
      <c r="T205" s="61">
        <f t="shared" ref="T205:T225" si="12">IFERROR(H205+J205+L205+N205+P205+R205+0+0,"-")</f>
        <v>5199.8408933648961</v>
      </c>
      <c r="U205" s="60">
        <f t="shared" ref="U205:U225" si="13">IFERROR(I205+K205+M205+O205,"-")</f>
        <v>2508.594933988637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45.922718170000003</v>
      </c>
      <c r="E206" s="59">
        <v>45.172736090000008</v>
      </c>
      <c r="F206" s="59">
        <v>54.000101015510388</v>
      </c>
      <c r="G206" s="59">
        <v>49.130916230000004</v>
      </c>
      <c r="H206" s="59">
        <v>3.0570000479999999</v>
      </c>
      <c r="I206" s="59">
        <v>125.82522329998163</v>
      </c>
      <c r="J206" s="59">
        <v>3.0570000479999999</v>
      </c>
      <c r="K206" s="59">
        <v>126.85370604659276</v>
      </c>
      <c r="L206" s="59">
        <v>3.0570000479999999</v>
      </c>
      <c r="M206" s="59">
        <v>127.92331631414167</v>
      </c>
      <c r="N206" s="59">
        <v>3.0570000479999999</v>
      </c>
      <c r="O206" s="59">
        <v>129.03570151890639</v>
      </c>
      <c r="P206" s="59">
        <v>130.19257083055885</v>
      </c>
      <c r="Q206" s="59" t="s">
        <v>81</v>
      </c>
      <c r="R206" s="59">
        <v>130.19257083055885</v>
      </c>
      <c r="S206" s="59" t="s">
        <v>81</v>
      </c>
      <c r="T206" s="61">
        <f t="shared" si="12"/>
        <v>272.61314185311767</v>
      </c>
      <c r="U206" s="60">
        <f t="shared" si="13"/>
        <v>509.63794717962242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764.54500025000004</v>
      </c>
      <c r="E207" s="59">
        <v>785.05870992999985</v>
      </c>
      <c r="F207" s="59">
        <v>1204.2445781501217</v>
      </c>
      <c r="G207" s="59">
        <v>1209.29737002</v>
      </c>
      <c r="H207" s="59">
        <v>1398.9802270356413</v>
      </c>
      <c r="I207" s="59">
        <v>1447.9310693099997</v>
      </c>
      <c r="J207" s="59">
        <v>1001.2232028317062</v>
      </c>
      <c r="K207" s="59">
        <v>1292.8354354999997</v>
      </c>
      <c r="L207" s="59">
        <v>904.40764861239609</v>
      </c>
      <c r="M207" s="59">
        <v>1428.3804425300002</v>
      </c>
      <c r="N207" s="59">
        <v>894.19580109687843</v>
      </c>
      <c r="O207" s="59">
        <v>1359.09354932</v>
      </c>
      <c r="P207" s="59">
        <v>1511.9463346099999</v>
      </c>
      <c r="Q207" s="59" t="s">
        <v>81</v>
      </c>
      <c r="R207" s="59">
        <v>1662.0584387900001</v>
      </c>
      <c r="S207" s="59" t="s">
        <v>81</v>
      </c>
      <c r="T207" s="61">
        <f t="shared" si="12"/>
        <v>7372.8116529766221</v>
      </c>
      <c r="U207" s="60">
        <f t="shared" si="13"/>
        <v>5528.2404966599988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963.88760162999984</v>
      </c>
      <c r="E208" s="59">
        <v>1423.7308057700031</v>
      </c>
      <c r="F208" s="59">
        <v>1307.7430034815204</v>
      </c>
      <c r="G208" s="59">
        <v>1761.1968448484943</v>
      </c>
      <c r="H208" s="59">
        <v>902.72414894483882</v>
      </c>
      <c r="I208" s="59">
        <v>1324.9213665420912</v>
      </c>
      <c r="J208" s="59">
        <v>1145.534885923857</v>
      </c>
      <c r="K208" s="59">
        <v>1251.9504328570079</v>
      </c>
      <c r="L208" s="59">
        <v>1168.9273439770573</v>
      </c>
      <c r="M208" s="59">
        <v>1412.842364318434</v>
      </c>
      <c r="N208" s="59">
        <v>1174.5809041981254</v>
      </c>
      <c r="O208" s="59">
        <v>1401.5882087686045</v>
      </c>
      <c r="P208" s="59">
        <v>1445.9191799387715</v>
      </c>
      <c r="Q208" s="59" t="s">
        <v>81</v>
      </c>
      <c r="R208" s="59">
        <v>1290.9474381518719</v>
      </c>
      <c r="S208" s="59" t="s">
        <v>81</v>
      </c>
      <c r="T208" s="61">
        <f t="shared" si="12"/>
        <v>7128.6339011345226</v>
      </c>
      <c r="U208" s="60">
        <f t="shared" si="13"/>
        <v>5391.3023724861378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0.44858631000000004</v>
      </c>
      <c r="E209" s="59">
        <v>1.4516080000000001E-2</v>
      </c>
      <c r="F209" s="59">
        <v>0.17015970967389027</v>
      </c>
      <c r="G209" s="59">
        <v>1.7352090000000001E-2</v>
      </c>
      <c r="H209" s="59">
        <v>0</v>
      </c>
      <c r="I209" s="59">
        <v>0.9</v>
      </c>
      <c r="J209" s="59">
        <v>0</v>
      </c>
      <c r="K209" s="59">
        <v>1.0034999999999998</v>
      </c>
      <c r="L209" s="59">
        <v>0</v>
      </c>
      <c r="M209" s="59">
        <v>1.0887974999999996</v>
      </c>
      <c r="N209" s="59">
        <v>0</v>
      </c>
      <c r="O209" s="59">
        <v>1.1595693374999996</v>
      </c>
      <c r="P209" s="59">
        <v>1.2117499576874997</v>
      </c>
      <c r="Q209" s="59" t="s">
        <v>81</v>
      </c>
      <c r="R209" s="59">
        <v>1.2662787057834375</v>
      </c>
      <c r="S209" s="59" t="s">
        <v>81</v>
      </c>
      <c r="T209" s="61">
        <f t="shared" si="12"/>
        <v>2.478028663470937</v>
      </c>
      <c r="U209" s="60">
        <f t="shared" si="13"/>
        <v>4.1518668374999992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0.9</v>
      </c>
      <c r="J210" s="59">
        <v>0</v>
      </c>
      <c r="K210" s="59">
        <v>1.0034999999999998</v>
      </c>
      <c r="L210" s="59">
        <v>0</v>
      </c>
      <c r="M210" s="59">
        <v>1.0887974999999996</v>
      </c>
      <c r="N210" s="59">
        <v>0</v>
      </c>
      <c r="O210" s="59">
        <v>1.1595693374999996</v>
      </c>
      <c r="P210" s="59">
        <v>1.2117499576874997</v>
      </c>
      <c r="Q210" s="59" t="s">
        <v>81</v>
      </c>
      <c r="R210" s="59">
        <v>1.2117499576874997</v>
      </c>
      <c r="S210" s="59" t="s">
        <v>81</v>
      </c>
      <c r="T210" s="61">
        <f t="shared" si="12"/>
        <v>2.4234999153749994</v>
      </c>
      <c r="U210" s="60">
        <f t="shared" si="13"/>
        <v>4.1518668374999992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0.44858631000000004</v>
      </c>
      <c r="E215" s="59">
        <v>1.4516080000000001E-2</v>
      </c>
      <c r="F215" s="59">
        <v>0.17015970967389027</v>
      </c>
      <c r="G215" s="59">
        <v>1.7352090000000001E-2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5.4528748095937773E-2</v>
      </c>
      <c r="S215" s="59" t="s">
        <v>81</v>
      </c>
      <c r="T215" s="61">
        <f t="shared" si="12"/>
        <v>5.4528748095937773E-2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461.20802882000004</v>
      </c>
      <c r="E216" s="59">
        <v>930.41871875000004</v>
      </c>
      <c r="F216" s="59">
        <v>1452.7263372004061</v>
      </c>
      <c r="G216" s="59">
        <v>1604.50174064</v>
      </c>
      <c r="H216" s="59">
        <v>642.38837110693282</v>
      </c>
      <c r="I216" s="59">
        <v>2218.1533690000001</v>
      </c>
      <c r="J216" s="59">
        <v>334.88280644078316</v>
      </c>
      <c r="K216" s="59">
        <v>5213.2781249999998</v>
      </c>
      <c r="L216" s="59">
        <v>339.64729006343759</v>
      </c>
      <c r="M216" s="59">
        <v>358.59174000000002</v>
      </c>
      <c r="N216" s="59">
        <v>339.64729006343765</v>
      </c>
      <c r="O216" s="59">
        <v>355.10451900000004</v>
      </c>
      <c r="P216" s="59">
        <v>361.60947899999996</v>
      </c>
      <c r="Q216" s="59" t="s">
        <v>81</v>
      </c>
      <c r="R216" s="59">
        <v>368.410144</v>
      </c>
      <c r="S216" s="59" t="s">
        <v>81</v>
      </c>
      <c r="T216" s="61">
        <f t="shared" si="12"/>
        <v>2386.5853806745913</v>
      </c>
      <c r="U216" s="60">
        <f t="shared" si="13"/>
        <v>8145.1277530000007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461.20802882000004</v>
      </c>
      <c r="E217" s="59">
        <v>930.41871875000004</v>
      </c>
      <c r="F217" s="59">
        <v>1400.100739200406</v>
      </c>
      <c r="G217" s="59">
        <v>1604.50174064</v>
      </c>
      <c r="H217" s="59">
        <v>603.90968510693278</v>
      </c>
      <c r="I217" s="59">
        <v>2193.8907159999999</v>
      </c>
      <c r="J217" s="59">
        <v>331.15952544078317</v>
      </c>
      <c r="K217" s="59">
        <v>5184.7710099999995</v>
      </c>
      <c r="L217" s="59">
        <v>339.64729006343759</v>
      </c>
      <c r="M217" s="59">
        <v>348.608811</v>
      </c>
      <c r="N217" s="59">
        <v>339.64729006343765</v>
      </c>
      <c r="O217" s="59">
        <v>347.83009800000002</v>
      </c>
      <c r="P217" s="59">
        <v>361.60947899999996</v>
      </c>
      <c r="Q217" s="59" t="s">
        <v>81</v>
      </c>
      <c r="R217" s="59">
        <v>368.410144</v>
      </c>
      <c r="S217" s="59" t="s">
        <v>81</v>
      </c>
      <c r="T217" s="61">
        <f t="shared" si="12"/>
        <v>2344.3834136745913</v>
      </c>
      <c r="U217" s="60">
        <f t="shared" si="13"/>
        <v>8075.1006349999998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181.68549436000001</v>
      </c>
      <c r="E218" s="59">
        <v>370.32187934000001</v>
      </c>
      <c r="F218" s="59">
        <v>155.78583320040616</v>
      </c>
      <c r="G218" s="59">
        <v>40.68213094</v>
      </c>
      <c r="H218" s="59">
        <v>163.33486210693286</v>
      </c>
      <c r="I218" s="59">
        <v>849.71780100000012</v>
      </c>
      <c r="J218" s="59">
        <v>195.90873844078317</v>
      </c>
      <c r="K218" s="59">
        <v>3081.8011689999998</v>
      </c>
      <c r="L218" s="59">
        <v>199.63201906343761</v>
      </c>
      <c r="M218" s="59">
        <v>189.64909</v>
      </c>
      <c r="N218" s="59">
        <v>141.37458806343767</v>
      </c>
      <c r="O218" s="59">
        <v>192.357598</v>
      </c>
      <c r="P218" s="59">
        <v>199.63201900000001</v>
      </c>
      <c r="Q218" s="59" t="s">
        <v>81</v>
      </c>
      <c r="R218" s="59">
        <v>199.63201800000002</v>
      </c>
      <c r="S218" s="59" t="s">
        <v>81</v>
      </c>
      <c r="T218" s="61">
        <f t="shared" si="12"/>
        <v>1099.5142446745913</v>
      </c>
      <c r="U218" s="60">
        <f t="shared" si="13"/>
        <v>4313.5256579999996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185.34031124000001</v>
      </c>
      <c r="E219" s="59">
        <v>165.94854827</v>
      </c>
      <c r="F219" s="59">
        <v>1177.5111959999999</v>
      </c>
      <c r="G219" s="59">
        <v>1090.93920153</v>
      </c>
      <c r="H219" s="59">
        <v>438.41751899999997</v>
      </c>
      <c r="I219" s="59">
        <v>1159.4376420000001</v>
      </c>
      <c r="J219" s="59">
        <v>135.250787</v>
      </c>
      <c r="K219" s="59">
        <v>1830.3285449999998</v>
      </c>
      <c r="L219" s="59">
        <v>140.01527100000001</v>
      </c>
      <c r="M219" s="59">
        <v>158.959721</v>
      </c>
      <c r="N219" s="59">
        <v>198.27270199999998</v>
      </c>
      <c r="O219" s="59">
        <v>155.4725</v>
      </c>
      <c r="P219" s="59">
        <v>161.97745999999998</v>
      </c>
      <c r="Q219" s="59" t="s">
        <v>81</v>
      </c>
      <c r="R219" s="59">
        <v>168.77812599999999</v>
      </c>
      <c r="S219" s="59" t="s">
        <v>81</v>
      </c>
      <c r="T219" s="61">
        <f t="shared" si="12"/>
        <v>1242.711865</v>
      </c>
      <c r="U219" s="60">
        <f t="shared" si="13"/>
        <v>3304.1984080000002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66.803709999999995</v>
      </c>
      <c r="G220" s="59">
        <v>0</v>
      </c>
      <c r="H220" s="59">
        <v>2.1573039999999999</v>
      </c>
      <c r="I220" s="59">
        <v>184.73527299999998</v>
      </c>
      <c r="J220" s="59">
        <v>0</v>
      </c>
      <c r="K220" s="59">
        <v>272.64129599999995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59" t="s">
        <v>81</v>
      </c>
      <c r="R220" s="59">
        <v>0</v>
      </c>
      <c r="S220" s="59" t="s">
        <v>81</v>
      </c>
      <c r="T220" s="61">
        <f t="shared" si="12"/>
        <v>2.1573039999999999</v>
      </c>
      <c r="U220" s="60">
        <f t="shared" si="13"/>
        <v>457.3765689999999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0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94.18222322000004</v>
      </c>
      <c r="E223" s="59">
        <v>394.14829113999997</v>
      </c>
      <c r="F223" s="59">
        <v>0</v>
      </c>
      <c r="G223" s="59">
        <v>472.88040817000001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52.625597999999997</v>
      </c>
      <c r="G224" s="59">
        <v>0</v>
      </c>
      <c r="H224" s="59">
        <v>38.478685999999996</v>
      </c>
      <c r="I224" s="59">
        <v>24.262653000000004</v>
      </c>
      <c r="J224" s="59">
        <v>3.7232810000000001</v>
      </c>
      <c r="K224" s="59">
        <v>28.507114999999999</v>
      </c>
      <c r="L224" s="59">
        <v>0</v>
      </c>
      <c r="M224" s="59">
        <v>9.9829290000000004</v>
      </c>
      <c r="N224" s="59">
        <v>0</v>
      </c>
      <c r="O224" s="59">
        <v>7.2744210000000002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42.201966999999996</v>
      </c>
      <c r="U224" s="60">
        <f t="shared" si="13"/>
        <v>70.027118000000002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4.6145028300000002</v>
      </c>
      <c r="E227" s="59">
        <v>11.105375599999999</v>
      </c>
      <c r="F227" s="59">
        <v>10.309174590000001</v>
      </c>
      <c r="G227" s="59">
        <v>41.219422430000002</v>
      </c>
      <c r="H227" s="59">
        <v>8.5645725099999996</v>
      </c>
      <c r="I227" s="59">
        <v>58.192080490000002</v>
      </c>
      <c r="J227" s="59">
        <v>5.4917922900000002</v>
      </c>
      <c r="K227" s="59">
        <v>48.965313649999999</v>
      </c>
      <c r="L227" s="59">
        <v>4.5559320300000001</v>
      </c>
      <c r="M227" s="59">
        <v>50.517256689999996</v>
      </c>
      <c r="N227" s="59">
        <v>4.5232946500000004</v>
      </c>
      <c r="O227" s="59">
        <v>43.428005770000006</v>
      </c>
      <c r="P227" s="59">
        <v>40.724387219999997</v>
      </c>
      <c r="Q227" s="59" t="s">
        <v>81</v>
      </c>
      <c r="R227" s="59">
        <v>40.749087279999998</v>
      </c>
      <c r="S227" s="59" t="s">
        <v>81</v>
      </c>
      <c r="T227" s="61">
        <f t="shared" ref="T227:T256" si="14">IFERROR(H227+J227+L227+N227+P227+R227+0+0,"-")</f>
        <v>104.60906598</v>
      </c>
      <c r="U227" s="60">
        <f t="shared" ref="U227:U256" si="15">IFERROR(I227+K227+M227+O227,"-")</f>
        <v>201.10265660000002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660.34426474999998</v>
      </c>
      <c r="E228" s="59">
        <v>7189.0312383299997</v>
      </c>
      <c r="F228" s="59">
        <v>4314.952075531377</v>
      </c>
      <c r="G228" s="59">
        <v>1927.8073748100001</v>
      </c>
      <c r="H228" s="59">
        <v>5123.4123731927284</v>
      </c>
      <c r="I228" s="59">
        <v>796.30166257000008</v>
      </c>
      <c r="J228" s="59">
        <v>5272.9179828036367</v>
      </c>
      <c r="K228" s="59">
        <v>3712.3894088900001</v>
      </c>
      <c r="L228" s="59">
        <v>584.14740062272733</v>
      </c>
      <c r="M228" s="59">
        <v>4510.7237095400005</v>
      </c>
      <c r="N228" s="59">
        <v>5452.2870465427268</v>
      </c>
      <c r="O228" s="59">
        <v>1764.9262060700003</v>
      </c>
      <c r="P228" s="59">
        <v>4681.0139523900007</v>
      </c>
      <c r="Q228" s="59" t="s">
        <v>81</v>
      </c>
      <c r="R228" s="59">
        <v>4681.0139523900007</v>
      </c>
      <c r="S228" s="59" t="s">
        <v>81</v>
      </c>
      <c r="T228" s="61">
        <f t="shared" si="14"/>
        <v>25794.792707941819</v>
      </c>
      <c r="U228" s="60">
        <f t="shared" si="15"/>
        <v>10784.34098707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35.383774529999997</v>
      </c>
      <c r="E229" s="59">
        <v>46.957468489999997</v>
      </c>
      <c r="F229" s="59">
        <v>35.272727272727273</v>
      </c>
      <c r="G229" s="59">
        <v>134.02101866000001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624.96049022</v>
      </c>
      <c r="E230" s="59">
        <v>5093.5647473999998</v>
      </c>
      <c r="F230" s="59">
        <v>4279.67934825865</v>
      </c>
      <c r="G230" s="59">
        <v>958.70419230999994</v>
      </c>
      <c r="H230" s="59">
        <v>5088.1396459200014</v>
      </c>
      <c r="I230" s="59">
        <v>796.30166257000008</v>
      </c>
      <c r="J230" s="59">
        <v>5246.5543464400007</v>
      </c>
      <c r="K230" s="59">
        <v>3712.3894088900001</v>
      </c>
      <c r="L230" s="59">
        <v>562.87467335000008</v>
      </c>
      <c r="M230" s="59">
        <v>4510.7237095400005</v>
      </c>
      <c r="N230" s="59">
        <v>5431.0143192699998</v>
      </c>
      <c r="O230" s="59">
        <v>1764.9262060700003</v>
      </c>
      <c r="P230" s="59">
        <v>4681.0139523900007</v>
      </c>
      <c r="Q230" s="59" t="s">
        <v>81</v>
      </c>
      <c r="R230" s="59">
        <v>4681.0139523900007</v>
      </c>
      <c r="S230" s="59" t="s">
        <v>81</v>
      </c>
      <c r="T230" s="61">
        <f t="shared" si="14"/>
        <v>25690.610889760002</v>
      </c>
      <c r="U230" s="60">
        <f t="shared" si="15"/>
        <v>10784.34098707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609.90395040864962</v>
      </c>
      <c r="G231" s="59">
        <v>0</v>
      </c>
      <c r="H231" s="59">
        <v>242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242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0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624.96049022</v>
      </c>
      <c r="E233" s="59">
        <v>5093.5647473999998</v>
      </c>
      <c r="F233" s="59">
        <v>3669.7753978500004</v>
      </c>
      <c r="G233" s="59">
        <v>958.70419230999994</v>
      </c>
      <c r="H233" s="59">
        <v>4846.1396459200014</v>
      </c>
      <c r="I233" s="59">
        <v>796.30166257000008</v>
      </c>
      <c r="J233" s="59">
        <v>5246.5543464400007</v>
      </c>
      <c r="K233" s="59">
        <v>3712.3894088900001</v>
      </c>
      <c r="L233" s="59">
        <v>562.87467335000008</v>
      </c>
      <c r="M233" s="59">
        <v>4510.7237095400005</v>
      </c>
      <c r="N233" s="59">
        <v>5431.0143192699998</v>
      </c>
      <c r="O233" s="59">
        <v>1764.9262060700003</v>
      </c>
      <c r="P233" s="59">
        <v>4681.0139523900007</v>
      </c>
      <c r="Q233" s="59" t="s">
        <v>81</v>
      </c>
      <c r="R233" s="59">
        <v>4681.0139523900007</v>
      </c>
      <c r="S233" s="59" t="s">
        <v>81</v>
      </c>
      <c r="T233" s="61">
        <f t="shared" si="14"/>
        <v>25448.610889760002</v>
      </c>
      <c r="U233" s="60">
        <f t="shared" si="15"/>
        <v>10784.34098707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2048.5090224400001</v>
      </c>
      <c r="F235" s="59">
        <v>0</v>
      </c>
      <c r="G235" s="59">
        <v>835.08216384000002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2048.5090224400001</v>
      </c>
      <c r="F236" s="59">
        <v>0</v>
      </c>
      <c r="G236" s="59">
        <v>835.08216384000002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</v>
      </c>
      <c r="E240" s="59">
        <v>9.9475983006414026E-14</v>
      </c>
      <c r="F240" s="59">
        <v>2.5465851649641993E-13</v>
      </c>
      <c r="G240" s="59">
        <v>0</v>
      </c>
      <c r="H240" s="59">
        <v>2.5465851649641993E-13</v>
      </c>
      <c r="I240" s="59">
        <v>2.9103830456733704E-14</v>
      </c>
      <c r="J240" s="59">
        <v>3.383320290595293E-13</v>
      </c>
      <c r="K240" s="59">
        <v>-1.7462298274040223E-13</v>
      </c>
      <c r="L240" s="59">
        <v>0</v>
      </c>
      <c r="M240" s="59">
        <v>0</v>
      </c>
      <c r="N240" s="59">
        <v>2.5465851649641993E-13</v>
      </c>
      <c r="O240" s="59">
        <v>-2.9103830456733704E-14</v>
      </c>
      <c r="P240" s="59">
        <v>-2.6193447411060331E-13</v>
      </c>
      <c r="Q240" s="59" t="s">
        <v>81</v>
      </c>
      <c r="R240" s="59">
        <v>0</v>
      </c>
      <c r="S240" s="59" t="s">
        <v>81</v>
      </c>
      <c r="T240" s="61">
        <f t="shared" si="14"/>
        <v>5.857145879417659E-13</v>
      </c>
      <c r="U240" s="60">
        <f t="shared" si="15"/>
        <v>-1.7462298274040223E-13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962.53582014999995</v>
      </c>
      <c r="E241" s="59">
        <v>7192.0893876399996</v>
      </c>
      <c r="F241" s="59">
        <v>3669.7753978500004</v>
      </c>
      <c r="G241" s="59">
        <v>1793.9834667800001</v>
      </c>
      <c r="H241" s="59">
        <v>4846.1396459200014</v>
      </c>
      <c r="I241" s="59">
        <v>796.30166257000008</v>
      </c>
      <c r="J241" s="59">
        <v>5446.5543454100007</v>
      </c>
      <c r="K241" s="59">
        <v>3712.3894088900001</v>
      </c>
      <c r="L241" s="59">
        <v>1191.87467335</v>
      </c>
      <c r="M241" s="59">
        <v>5621.6069872536373</v>
      </c>
      <c r="N241" s="59">
        <v>6201.6973306737518</v>
      </c>
      <c r="O241" s="59">
        <v>2569.5949133913159</v>
      </c>
      <c r="P241" s="59">
        <v>5392.2888380448203</v>
      </c>
      <c r="Q241" s="59" t="s">
        <v>81</v>
      </c>
      <c r="R241" s="59">
        <v>5526.4199693249038</v>
      </c>
      <c r="S241" s="59" t="s">
        <v>81</v>
      </c>
      <c r="T241" s="61">
        <f t="shared" si="14"/>
        <v>28604.974802723475</v>
      </c>
      <c r="U241" s="60">
        <f t="shared" si="15"/>
        <v>12699.892972104954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962.38798299999996</v>
      </c>
      <c r="E242" s="59">
        <v>7192.0737698399998</v>
      </c>
      <c r="F242" s="59">
        <v>3669.7753978500004</v>
      </c>
      <c r="G242" s="59">
        <v>1793.7866419299999</v>
      </c>
      <c r="H242" s="59">
        <v>4846.1396459200014</v>
      </c>
      <c r="I242" s="59">
        <v>796.30166257000008</v>
      </c>
      <c r="J242" s="59">
        <v>5446.5543454100007</v>
      </c>
      <c r="K242" s="59">
        <v>3712.3894088900001</v>
      </c>
      <c r="L242" s="59">
        <v>1191.87467335</v>
      </c>
      <c r="M242" s="59">
        <v>4510.7237095400005</v>
      </c>
      <c r="N242" s="59">
        <v>6180.0143192700007</v>
      </c>
      <c r="O242" s="59">
        <v>1764.92620607</v>
      </c>
      <c r="P242" s="59">
        <v>4681.0139523900007</v>
      </c>
      <c r="Q242" s="59" t="s">
        <v>81</v>
      </c>
      <c r="R242" s="59">
        <v>4681.0139523900007</v>
      </c>
      <c r="S242" s="59" t="s">
        <v>81</v>
      </c>
      <c r="T242" s="61">
        <f t="shared" si="14"/>
        <v>27026.61088873</v>
      </c>
      <c r="U242" s="60">
        <f t="shared" si="15"/>
        <v>10784.34098707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0</v>
      </c>
      <c r="E243" s="59">
        <v>52.164290000000001</v>
      </c>
      <c r="F243" s="59">
        <v>0</v>
      </c>
      <c r="G243" s="59">
        <v>2.8578000001289183E-4</v>
      </c>
      <c r="H243" s="59">
        <v>0</v>
      </c>
      <c r="I243" s="59">
        <v>0</v>
      </c>
      <c r="J243" s="59">
        <v>153.99999920689999</v>
      </c>
      <c r="K243" s="59">
        <v>0</v>
      </c>
      <c r="L243" s="59">
        <v>484.32999999999993</v>
      </c>
      <c r="M243" s="59">
        <v>0</v>
      </c>
      <c r="N243" s="59">
        <v>576.7300000000007</v>
      </c>
      <c r="O243" s="59">
        <v>-2.3283064365386963E-13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1215.0599992069006</v>
      </c>
      <c r="U243" s="60">
        <f t="shared" si="15"/>
        <v>-2.3283064365386963E-13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337.42749277999997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45.9999997631</v>
      </c>
      <c r="K244" s="59">
        <v>0</v>
      </c>
      <c r="L244" s="59">
        <v>144.66999999999999</v>
      </c>
      <c r="M244" s="59">
        <v>0</v>
      </c>
      <c r="N244" s="59">
        <v>172.27000000000021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362.93999976310022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624.96049022</v>
      </c>
      <c r="E245" s="59">
        <v>7139.9094798400001</v>
      </c>
      <c r="F245" s="59">
        <v>3669.7753978500004</v>
      </c>
      <c r="G245" s="59">
        <v>1793.7863561499998</v>
      </c>
      <c r="H245" s="59">
        <v>4846.1396459200014</v>
      </c>
      <c r="I245" s="59">
        <v>796.30166257000008</v>
      </c>
      <c r="J245" s="59">
        <v>5246.5543464400007</v>
      </c>
      <c r="K245" s="59">
        <v>3712.3894088900001</v>
      </c>
      <c r="L245" s="59">
        <v>562.87467335000008</v>
      </c>
      <c r="M245" s="59">
        <v>4510.7237095400005</v>
      </c>
      <c r="N245" s="59">
        <v>5431.0143192699998</v>
      </c>
      <c r="O245" s="59">
        <v>1764.9262060700003</v>
      </c>
      <c r="P245" s="59">
        <v>4681.0139523900007</v>
      </c>
      <c r="Q245" s="59" t="s">
        <v>81</v>
      </c>
      <c r="R245" s="59">
        <v>4681.0139523900007</v>
      </c>
      <c r="S245" s="59" t="s">
        <v>81</v>
      </c>
      <c r="T245" s="61">
        <f t="shared" si="14"/>
        <v>25448.610889760002</v>
      </c>
      <c r="U245" s="60">
        <f t="shared" si="15"/>
        <v>10784.34098707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0.14783715</v>
      </c>
      <c r="E246" s="59">
        <v>1.5617800000000001E-2</v>
      </c>
      <c r="F246" s="59">
        <v>0</v>
      </c>
      <c r="G246" s="59">
        <v>0.19682485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1110.883277713637</v>
      </c>
      <c r="N246" s="59">
        <v>21.683011403751181</v>
      </c>
      <c r="O246" s="59">
        <v>804.66870732131645</v>
      </c>
      <c r="P246" s="59">
        <v>711.27488565481985</v>
      </c>
      <c r="Q246" s="59" t="s">
        <v>81</v>
      </c>
      <c r="R246" s="59">
        <v>845.4060169349035</v>
      </c>
      <c r="S246" s="59" t="s">
        <v>81</v>
      </c>
      <c r="T246" s="61">
        <f t="shared" si="14"/>
        <v>1578.3639139934744</v>
      </c>
      <c r="U246" s="60">
        <f t="shared" si="15"/>
        <v>1915.5519850349533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-2.3283064365386963E-13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0</v>
      </c>
      <c r="U247" s="60">
        <f t="shared" si="15"/>
        <v>-2.3283064365386963E-13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102.2873170599978</v>
      </c>
      <c r="E248" s="59">
        <v>1309.9641475699991</v>
      </c>
      <c r="F248" s="59">
        <v>475.22748232975937</v>
      </c>
      <c r="G248" s="59">
        <v>2763.3132787538962</v>
      </c>
      <c r="H248" s="59">
        <v>426.37905571964438</v>
      </c>
      <c r="I248" s="59">
        <v>5076.8202746965944</v>
      </c>
      <c r="J248" s="59">
        <v>624.01607397119005</v>
      </c>
      <c r="K248" s="59">
        <v>2180.3313937669263</v>
      </c>
      <c r="L248" s="59">
        <v>1081.7684745927036</v>
      </c>
      <c r="M248" s="59">
        <v>910.64078345436064</v>
      </c>
      <c r="N248" s="59">
        <v>1337.8855198197962</v>
      </c>
      <c r="O248" s="59">
        <v>1973.0070280181935</v>
      </c>
      <c r="P248" s="59">
        <v>2128.0463797808952</v>
      </c>
      <c r="Q248" s="59" t="s">
        <v>81</v>
      </c>
      <c r="R248" s="59">
        <v>2681.4731834243867</v>
      </c>
      <c r="S248" s="59" t="s">
        <v>81</v>
      </c>
      <c r="T248" s="61">
        <f t="shared" si="14"/>
        <v>8279.5686873086161</v>
      </c>
      <c r="U248" s="60">
        <f t="shared" si="15"/>
        <v>10140.799479936075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-460.75944251000004</v>
      </c>
      <c r="E249" s="59">
        <v>-930.40420267000002</v>
      </c>
      <c r="F249" s="59">
        <v>-1452.5561774907321</v>
      </c>
      <c r="G249" s="59">
        <v>-1604.4843885499999</v>
      </c>
      <c r="H249" s="59">
        <v>-642.38837110693282</v>
      </c>
      <c r="I249" s="59">
        <v>-2217.253369</v>
      </c>
      <c r="J249" s="59">
        <v>-334.88280644078316</v>
      </c>
      <c r="K249" s="59">
        <v>-5212.274625</v>
      </c>
      <c r="L249" s="59">
        <v>-339.64729006343759</v>
      </c>
      <c r="M249" s="59">
        <v>-357.50294250000002</v>
      </c>
      <c r="N249" s="59">
        <v>-339.64729006343765</v>
      </c>
      <c r="O249" s="59">
        <v>-353.94494966250005</v>
      </c>
      <c r="P249" s="59">
        <v>-360.39772904231245</v>
      </c>
      <c r="Q249" s="59" t="s">
        <v>81</v>
      </c>
      <c r="R249" s="59">
        <v>-367.14386529421654</v>
      </c>
      <c r="S249" s="59" t="s">
        <v>81</v>
      </c>
      <c r="T249" s="61">
        <f t="shared" si="14"/>
        <v>-2384.1073520111204</v>
      </c>
      <c r="U249" s="60">
        <f t="shared" si="15"/>
        <v>-8140.9758861625005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-461.20802882000004</v>
      </c>
      <c r="E250" s="59">
        <v>-930.41871875000004</v>
      </c>
      <c r="F250" s="59">
        <v>-1452.7263372004061</v>
      </c>
      <c r="G250" s="59">
        <v>-1604.50174064</v>
      </c>
      <c r="H250" s="59">
        <v>-642.38837110693282</v>
      </c>
      <c r="I250" s="59">
        <v>-2192.9907159999998</v>
      </c>
      <c r="J250" s="59">
        <v>-334.88280644078316</v>
      </c>
      <c r="K250" s="59">
        <v>-5183.7675099999997</v>
      </c>
      <c r="L250" s="59">
        <v>-339.64729006343759</v>
      </c>
      <c r="M250" s="59">
        <v>-347.5200135</v>
      </c>
      <c r="N250" s="59">
        <v>-339.64729006343765</v>
      </c>
      <c r="O250" s="59">
        <v>-346.67052866250003</v>
      </c>
      <c r="P250" s="59">
        <v>-360.39772904231245</v>
      </c>
      <c r="Q250" s="59" t="s">
        <v>81</v>
      </c>
      <c r="R250" s="59">
        <v>-367.19839404231249</v>
      </c>
      <c r="S250" s="59" t="s">
        <v>81</v>
      </c>
      <c r="T250" s="61">
        <f t="shared" si="14"/>
        <v>-2384.1618807592163</v>
      </c>
      <c r="U250" s="60">
        <f t="shared" si="15"/>
        <v>-8070.9487681624996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0.44858630999999605</v>
      </c>
      <c r="E251" s="59">
        <v>1.4516080000021248E-2</v>
      </c>
      <c r="F251" s="59">
        <v>0.17015970967389027</v>
      </c>
      <c r="G251" s="59">
        <v>1.7352090000031239E-2</v>
      </c>
      <c r="H251" s="59">
        <v>0</v>
      </c>
      <c r="I251" s="59">
        <v>-24.262653000000228</v>
      </c>
      <c r="J251" s="59">
        <v>0</v>
      </c>
      <c r="K251" s="59">
        <v>-28.50711500000034</v>
      </c>
      <c r="L251" s="59">
        <v>0</v>
      </c>
      <c r="M251" s="59">
        <v>-9.9829290000000128</v>
      </c>
      <c r="N251" s="59">
        <v>0</v>
      </c>
      <c r="O251" s="59">
        <v>-7.274421000000018</v>
      </c>
      <c r="P251" s="59">
        <v>0</v>
      </c>
      <c r="Q251" s="59" t="s">
        <v>81</v>
      </c>
      <c r="R251" s="59">
        <v>5.4528748095947321E-2</v>
      </c>
      <c r="S251" s="59" t="s">
        <v>81</v>
      </c>
      <c r="T251" s="61">
        <f t="shared" si="14"/>
        <v>5.4528748095947321E-2</v>
      </c>
      <c r="U251" s="60">
        <f t="shared" si="15"/>
        <v>-70.027118000000598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-302.19155539999997</v>
      </c>
      <c r="E252" s="59">
        <v>-3.0581493099998625</v>
      </c>
      <c r="F252" s="59">
        <v>645.17667768137653</v>
      </c>
      <c r="G252" s="59">
        <v>133.82390802999998</v>
      </c>
      <c r="H252" s="59">
        <v>277.27272727272702</v>
      </c>
      <c r="I252" s="59">
        <v>0</v>
      </c>
      <c r="J252" s="59">
        <v>-173.63636260636395</v>
      </c>
      <c r="K252" s="59">
        <v>0</v>
      </c>
      <c r="L252" s="59">
        <v>-607.72727272727263</v>
      </c>
      <c r="M252" s="59">
        <v>-1110.8832777136367</v>
      </c>
      <c r="N252" s="59">
        <v>-749.41028413102504</v>
      </c>
      <c r="O252" s="59">
        <v>-804.66870732131565</v>
      </c>
      <c r="P252" s="59">
        <v>-711.27488565481963</v>
      </c>
      <c r="Q252" s="59" t="s">
        <v>81</v>
      </c>
      <c r="R252" s="59">
        <v>-845.40601693490316</v>
      </c>
      <c r="S252" s="59" t="s">
        <v>81</v>
      </c>
      <c r="T252" s="61">
        <f t="shared" si="14"/>
        <v>-2810.1820947816573</v>
      </c>
      <c r="U252" s="60">
        <f t="shared" si="15"/>
        <v>-1915.5519850349524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-337.42749277999997</v>
      </c>
      <c r="E253" s="59">
        <v>-50</v>
      </c>
      <c r="F253" s="59">
        <v>609.90395040864951</v>
      </c>
      <c r="G253" s="59">
        <v>-2.8578000001289183E-4</v>
      </c>
      <c r="H253" s="59">
        <v>242</v>
      </c>
      <c r="I253" s="59">
        <v>0</v>
      </c>
      <c r="J253" s="59">
        <v>-199.99999896999998</v>
      </c>
      <c r="K253" s="59">
        <v>0</v>
      </c>
      <c r="L253" s="59">
        <v>-628.99999999999989</v>
      </c>
      <c r="M253" s="59">
        <v>0</v>
      </c>
      <c r="N253" s="59">
        <v>-749.00000000000091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-1335.9999989700009</v>
      </c>
      <c r="U253" s="60">
        <f t="shared" si="15"/>
        <v>0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35.235937379999996</v>
      </c>
      <c r="E254" s="59">
        <v>46.941850690000138</v>
      </c>
      <c r="F254" s="59">
        <v>35.272727272727529</v>
      </c>
      <c r="G254" s="59">
        <v>133.82419381</v>
      </c>
      <c r="H254" s="59">
        <v>35.272727272727529</v>
      </c>
      <c r="I254" s="59">
        <v>0</v>
      </c>
      <c r="J254" s="59">
        <v>26.363636363636701</v>
      </c>
      <c r="K254" s="59">
        <v>0</v>
      </c>
      <c r="L254" s="59">
        <v>21.272727272727273</v>
      </c>
      <c r="M254" s="59">
        <v>-1110.8832777136367</v>
      </c>
      <c r="N254" s="59">
        <v>-0.41028413102365136</v>
      </c>
      <c r="O254" s="59">
        <v>-804.66870732131565</v>
      </c>
      <c r="P254" s="59">
        <v>-711.27488565481963</v>
      </c>
      <c r="Q254" s="59" t="s">
        <v>81</v>
      </c>
      <c r="R254" s="59">
        <v>-845.40601693490316</v>
      </c>
      <c r="S254" s="59" t="s">
        <v>81</v>
      </c>
      <c r="T254" s="61">
        <f t="shared" si="14"/>
        <v>-1474.182095811655</v>
      </c>
      <c r="U254" s="60">
        <f t="shared" si="15"/>
        <v>-1915.5519850349524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660.66368085120428</v>
      </c>
      <c r="E255" s="59">
        <v>33.680742970000779</v>
      </c>
      <c r="F255" s="59">
        <v>0</v>
      </c>
      <c r="G255" s="59">
        <v>567.71993417361068</v>
      </c>
      <c r="H255" s="59">
        <v>0</v>
      </c>
      <c r="I255" s="59">
        <v>-4262.3272727272724</v>
      </c>
      <c r="J255" s="59">
        <v>0</v>
      </c>
      <c r="K255" s="59">
        <v>2167.2181818181816</v>
      </c>
      <c r="L255" s="59">
        <v>0</v>
      </c>
      <c r="M255" s="59">
        <v>556.58181818181822</v>
      </c>
      <c r="N255" s="59">
        <v>0</v>
      </c>
      <c r="O255" s="59">
        <v>-316.87272727272727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-1855.4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1.2020109352306463E-9</v>
      </c>
      <c r="E256" s="59">
        <v>410.18253856000001</v>
      </c>
      <c r="F256" s="59">
        <v>-332.15201747959622</v>
      </c>
      <c r="G256" s="59">
        <v>1860.3727324075069</v>
      </c>
      <c r="H256" s="59">
        <v>61.263411885438586</v>
      </c>
      <c r="I256" s="59">
        <v>-1402.760367030678</v>
      </c>
      <c r="J256" s="59">
        <v>115.49690492404295</v>
      </c>
      <c r="K256" s="59">
        <v>-864.72504941489206</v>
      </c>
      <c r="L256" s="59">
        <v>134.39391180199334</v>
      </c>
      <c r="M256" s="59">
        <v>-1.1636185774578962</v>
      </c>
      <c r="N256" s="59">
        <v>248.82794562533354</v>
      </c>
      <c r="O256" s="59">
        <v>497.5206437616506</v>
      </c>
      <c r="P256" s="59">
        <v>1139.501037811036</v>
      </c>
      <c r="Q256" s="59" t="s">
        <v>81</v>
      </c>
      <c r="R256" s="59">
        <v>1552.0505739225398</v>
      </c>
      <c r="S256" s="59" t="s">
        <v>81</v>
      </c>
      <c r="T256" s="61">
        <f t="shared" si="14"/>
        <v>3251.5337859703841</v>
      </c>
      <c r="U256" s="60">
        <f t="shared" si="15"/>
        <v>-1771.1283912613771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-2.3105967557057736E-9</v>
      </c>
      <c r="E257" s="59">
        <v>0</v>
      </c>
      <c r="F257" s="59">
        <v>410.18253856000001</v>
      </c>
      <c r="G257" s="59">
        <v>410.18253856293074</v>
      </c>
      <c r="H257" s="59">
        <v>78.030521080403787</v>
      </c>
      <c r="I257" s="59">
        <v>2270.5552709704375</v>
      </c>
      <c r="J257" s="59">
        <v>139.29393296584237</v>
      </c>
      <c r="K257" s="59">
        <v>867.79490393975948</v>
      </c>
      <c r="L257" s="59">
        <v>254.79083788988532</v>
      </c>
      <c r="M257" s="59">
        <v>3.0698545248674236</v>
      </c>
      <c r="N257" s="59">
        <v>389.18474969187866</v>
      </c>
      <c r="O257" s="59">
        <v>1.9062359474095274</v>
      </c>
      <c r="P257" s="59">
        <v>499.42687970906013</v>
      </c>
      <c r="Q257" s="59" t="s">
        <v>81</v>
      </c>
      <c r="R257" s="59">
        <v>1638.9279175200961</v>
      </c>
      <c r="S257" s="59" t="s">
        <v>81</v>
      </c>
      <c r="T257" s="61">
        <f>H257</f>
        <v>78.030521080403787</v>
      </c>
      <c r="U257" s="60">
        <f>I257</f>
        <v>2270.5552709704375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-1.1085858204751274E-9</v>
      </c>
      <c r="E258" s="79">
        <v>410.18253856000001</v>
      </c>
      <c r="F258" s="79">
        <v>78.030521080403787</v>
      </c>
      <c r="G258" s="79">
        <v>2270.5552709704375</v>
      </c>
      <c r="H258" s="79">
        <v>139.29393296584237</v>
      </c>
      <c r="I258" s="79">
        <v>867.79490393975948</v>
      </c>
      <c r="J258" s="79">
        <v>254.79083788988532</v>
      </c>
      <c r="K258" s="79">
        <v>3.0698545248674236</v>
      </c>
      <c r="L258" s="79">
        <v>389.18474969187866</v>
      </c>
      <c r="M258" s="79">
        <v>1.9062359474095274</v>
      </c>
      <c r="N258" s="79">
        <v>638.01269531721221</v>
      </c>
      <c r="O258" s="79">
        <v>499.42687970906013</v>
      </c>
      <c r="P258" s="79">
        <v>1638.9279175200961</v>
      </c>
      <c r="Q258" s="79" t="s">
        <v>81</v>
      </c>
      <c r="R258" s="79">
        <v>3190.9784914426359</v>
      </c>
      <c r="S258" s="79" t="s">
        <v>81</v>
      </c>
      <c r="T258" s="64">
        <f>0</f>
        <v>0</v>
      </c>
      <c r="U258" s="65">
        <f>O258</f>
        <v>499.42687970906013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1720.1988221651827</v>
      </c>
      <c r="E260" s="59">
        <v>1302.0765087621189</v>
      </c>
      <c r="F260" s="59">
        <v>1298.3614086578243</v>
      </c>
      <c r="G260" s="59">
        <v>1510.9559246151791</v>
      </c>
      <c r="H260" s="59">
        <v>1452.4159152272127</v>
      </c>
      <c r="I260" s="59">
        <v>1690.0679914742202</v>
      </c>
      <c r="J260" s="59">
        <v>1620.5368662660089</v>
      </c>
      <c r="K260" s="59">
        <v>1794.4797154762464</v>
      </c>
      <c r="L260" s="59">
        <v>1789.6862398143935</v>
      </c>
      <c r="M260" s="59">
        <v>1877.1864261642413</v>
      </c>
      <c r="N260" s="59">
        <v>1844.0644919007727</v>
      </c>
      <c r="O260" s="59">
        <v>1952.8209683021137</v>
      </c>
      <c r="P260" s="59">
        <v>2031.7054494651386</v>
      </c>
      <c r="Q260" s="59" t="s">
        <v>81</v>
      </c>
      <c r="R260" s="59">
        <v>2031.7054494651386</v>
      </c>
      <c r="S260" s="59" t="s">
        <v>81</v>
      </c>
      <c r="T260" s="61">
        <f>R260</f>
        <v>2031.7054494651386</v>
      </c>
      <c r="U260" s="60">
        <f t="shared" ref="U260:U291" si="16">O260</f>
        <v>1952.8209683021137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767.50433792000001</v>
      </c>
      <c r="E271" s="59">
        <v>642.63857994999989</v>
      </c>
      <c r="F271" s="59">
        <v>677.19248800319156</v>
      </c>
      <c r="G271" s="59">
        <v>1014.1531863099998</v>
      </c>
      <c r="H271" s="59">
        <v>749.13692249300755</v>
      </c>
      <c r="I271" s="59">
        <v>1193.2652531690412</v>
      </c>
      <c r="J271" s="59">
        <v>890.98029424837603</v>
      </c>
      <c r="K271" s="59">
        <v>1297.6769771710672</v>
      </c>
      <c r="L271" s="59">
        <v>952.72119441425332</v>
      </c>
      <c r="M271" s="59">
        <v>1380.3836878590621</v>
      </c>
      <c r="N271" s="59">
        <v>881.89596230786708</v>
      </c>
      <c r="O271" s="59">
        <v>1456.0182299969345</v>
      </c>
      <c r="P271" s="59">
        <v>1534.9027111599594</v>
      </c>
      <c r="Q271" s="59" t="s">
        <v>81</v>
      </c>
      <c r="R271" s="59">
        <v>1534.9027111599594</v>
      </c>
      <c r="S271" s="59" t="s">
        <v>81</v>
      </c>
      <c r="T271" s="61">
        <f t="shared" si="17"/>
        <v>1534.9027111599594</v>
      </c>
      <c r="U271" s="60">
        <f t="shared" si="16"/>
        <v>1456.0182299969345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45.23244933000035</v>
      </c>
      <c r="E272" s="59">
        <v>7.8847781499999714</v>
      </c>
      <c r="F272" s="59">
        <v>65.387531262274194</v>
      </c>
      <c r="G272" s="59">
        <v>10.215375280000091</v>
      </c>
      <c r="H272" s="59">
        <v>65.387531262274237</v>
      </c>
      <c r="I272" s="59">
        <v>15.698344979999588</v>
      </c>
      <c r="J272" s="59">
        <v>42.165997376813827</v>
      </c>
      <c r="K272" s="59">
        <v>12.926391239999612</v>
      </c>
      <c r="L272" s="59">
        <v>42.165997376813827</v>
      </c>
      <c r="M272" s="59">
        <v>10.227541239999614</v>
      </c>
      <c r="N272" s="59">
        <v>22.165997376813827</v>
      </c>
      <c r="O272" s="59">
        <v>10.227541239999617</v>
      </c>
      <c r="P272" s="59">
        <v>10.227541239999617</v>
      </c>
      <c r="Q272" s="59" t="s">
        <v>81</v>
      </c>
      <c r="R272" s="59">
        <v>10.227541239999617</v>
      </c>
      <c r="S272" s="59" t="s">
        <v>81</v>
      </c>
      <c r="T272" s="61">
        <f t="shared" si="17"/>
        <v>10.227541239999617</v>
      </c>
      <c r="U272" s="60">
        <f t="shared" si="16"/>
        <v>10.227541239999617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14.218021110000004</v>
      </c>
      <c r="E275" s="59">
        <v>5.8676153600000038</v>
      </c>
      <c r="F275" s="59">
        <v>0</v>
      </c>
      <c r="G275" s="59">
        <v>4.4691131300000002</v>
      </c>
      <c r="H275" s="59">
        <v>0</v>
      </c>
      <c r="I275" s="59">
        <v>12.097864664820023</v>
      </c>
      <c r="J275" s="59">
        <v>0</v>
      </c>
      <c r="K275" s="59">
        <v>10.462156940619927</v>
      </c>
      <c r="L275" s="59">
        <v>0</v>
      </c>
      <c r="M275" s="59">
        <v>10.46215694062016</v>
      </c>
      <c r="N275" s="59">
        <v>0</v>
      </c>
      <c r="O275" s="59">
        <v>10.46215694062016</v>
      </c>
      <c r="P275" s="59">
        <v>10.462156940620277</v>
      </c>
      <c r="Q275" s="59" t="s">
        <v>81</v>
      </c>
      <c r="R275" s="59">
        <v>10.462156940620277</v>
      </c>
      <c r="S275" s="59" t="s">
        <v>81</v>
      </c>
      <c r="T275" s="61">
        <f t="shared" si="17"/>
        <v>10.462156940620277</v>
      </c>
      <c r="U275" s="60">
        <f t="shared" si="16"/>
        <v>10.46215694062016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10.137383410000004</v>
      </c>
      <c r="E276" s="59">
        <v>5.6172011099999972</v>
      </c>
      <c r="F276" s="59">
        <v>0</v>
      </c>
      <c r="G276" s="59">
        <v>3.6260508999999947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150.17138864000003</v>
      </c>
      <c r="E277" s="59">
        <v>5.5079982299999983</v>
      </c>
      <c r="F277" s="59">
        <v>23.180160856999979</v>
      </c>
      <c r="G277" s="59">
        <v>0.37666722000000047</v>
      </c>
      <c r="H277" s="59">
        <v>11.926145136999981</v>
      </c>
      <c r="I277" s="59">
        <v>0</v>
      </c>
      <c r="J277" s="59">
        <v>3.6721294169999821</v>
      </c>
      <c r="K277" s="59">
        <v>0</v>
      </c>
      <c r="L277" s="59">
        <v>3.6721294169998981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71.800120249998571</v>
      </c>
      <c r="E278" s="59">
        <v>5.5079982299999983</v>
      </c>
      <c r="F278" s="59">
        <v>23.180160856999979</v>
      </c>
      <c r="G278" s="59">
        <v>0.37666721999990938</v>
      </c>
      <c r="H278" s="59">
        <v>11.926145136999981</v>
      </c>
      <c r="I278" s="59">
        <v>0</v>
      </c>
      <c r="J278" s="59">
        <v>3.6721294169999821</v>
      </c>
      <c r="K278" s="59">
        <v>0</v>
      </c>
      <c r="L278" s="59">
        <v>3.6721294169998981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788.30507449518268</v>
      </c>
      <c r="E287" s="59">
        <v>648.06231522211897</v>
      </c>
      <c r="F287" s="59">
        <v>597.98875979763272</v>
      </c>
      <c r="G287" s="59">
        <v>491.95695795517935</v>
      </c>
      <c r="H287" s="59">
        <v>691.35284759720525</v>
      </c>
      <c r="I287" s="59">
        <v>484.70487364035898</v>
      </c>
      <c r="J287" s="59">
        <v>725.88444260063295</v>
      </c>
      <c r="K287" s="59">
        <v>486.34058136455928</v>
      </c>
      <c r="L287" s="59">
        <v>833.29291598314023</v>
      </c>
      <c r="M287" s="59">
        <v>486.34058136455906</v>
      </c>
      <c r="N287" s="59">
        <v>962.16852959290566</v>
      </c>
      <c r="O287" s="59">
        <v>486.34058136455906</v>
      </c>
      <c r="P287" s="59">
        <v>486.34058136455894</v>
      </c>
      <c r="Q287" s="59" t="s">
        <v>81</v>
      </c>
      <c r="R287" s="59">
        <v>486.34058136455894</v>
      </c>
      <c r="S287" s="59" t="s">
        <v>81</v>
      </c>
      <c r="T287" s="61">
        <f t="shared" si="17"/>
        <v>486.34058136455894</v>
      </c>
      <c r="U287" s="60">
        <f t="shared" si="16"/>
        <v>486.34058136455906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305.98918627583373</v>
      </c>
      <c r="E288" s="59">
        <v>104.67746058485611</v>
      </c>
      <c r="F288" s="59">
        <v>276.47391470577219</v>
      </c>
      <c r="G288" s="59">
        <v>117.92474779532758</v>
      </c>
      <c r="H288" s="59">
        <v>318.53883173964982</v>
      </c>
      <c r="I288" s="59">
        <v>0</v>
      </c>
      <c r="J288" s="59">
        <v>360.41703766740909</v>
      </c>
      <c r="K288" s="59">
        <v>0</v>
      </c>
      <c r="L288" s="59">
        <v>394.24691237708612</v>
      </c>
      <c r="M288" s="59">
        <v>0</v>
      </c>
      <c r="N288" s="59">
        <v>408.79469221136185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2976.7679179693109</v>
      </c>
      <c r="E289" s="59">
        <v>3028.0355437290737</v>
      </c>
      <c r="F289" s="59">
        <v>3282.2789171265331</v>
      </c>
      <c r="G289" s="59">
        <v>6421.6811376868009</v>
      </c>
      <c r="H289" s="59">
        <v>2319.0752381149541</v>
      </c>
      <c r="I289" s="59">
        <v>7659.6919735940801</v>
      </c>
      <c r="J289" s="59">
        <v>2420.2784293829272</v>
      </c>
      <c r="K289" s="59">
        <v>6236.043999582882</v>
      </c>
      <c r="L289" s="59">
        <v>2326.889511847507</v>
      </c>
      <c r="M289" s="59">
        <v>4933.3568738197037</v>
      </c>
      <c r="N289" s="59">
        <v>2362.6811924434414</v>
      </c>
      <c r="O289" s="59">
        <v>4884.3385699181135</v>
      </c>
      <c r="P289" s="59">
        <v>4817.8122387420626</v>
      </c>
      <c r="Q289" s="59" t="s">
        <v>81</v>
      </c>
      <c r="R289" s="59">
        <v>4806.1853896771472</v>
      </c>
      <c r="S289" s="59" t="s">
        <v>81</v>
      </c>
      <c r="T289" s="61">
        <f t="shared" si="17"/>
        <v>4806.1853896771472</v>
      </c>
      <c r="U289" s="60">
        <f t="shared" si="16"/>
        <v>4884.3385699181135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0.54753045</v>
      </c>
      <c r="E292" s="59">
        <v>0</v>
      </c>
      <c r="F292" s="59">
        <v>23.773695708073209</v>
      </c>
      <c r="G292" s="59">
        <v>151.36824397999999</v>
      </c>
      <c r="H292" s="59">
        <v>27.14110568024218</v>
      </c>
      <c r="I292" s="59">
        <v>198.19586695640254</v>
      </c>
      <c r="J292" s="59">
        <v>30.491123853574042</v>
      </c>
      <c r="K292" s="59">
        <v>204.4533340173401</v>
      </c>
      <c r="L292" s="59">
        <v>33.979107677345631</v>
      </c>
      <c r="M292" s="59">
        <v>208.40091907042685</v>
      </c>
      <c r="N292" s="59">
        <v>37.610737097857985</v>
      </c>
      <c r="O292" s="59">
        <v>213.69902077544108</v>
      </c>
      <c r="P292" s="59">
        <v>219.24948236114625</v>
      </c>
      <c r="Q292" s="59" t="s">
        <v>81</v>
      </c>
      <c r="R292" s="59">
        <v>219.24948236114625</v>
      </c>
      <c r="S292" s="59" t="s">
        <v>81</v>
      </c>
      <c r="T292" s="61">
        <f t="shared" si="17"/>
        <v>219.24948236114625</v>
      </c>
      <c r="U292" s="60">
        <f t="shared" ref="U292:U311" si="18">O292</f>
        <v>213.69902077544108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0.54753045</v>
      </c>
      <c r="E295" s="59">
        <v>0</v>
      </c>
      <c r="F295" s="59">
        <v>23.773695708073209</v>
      </c>
      <c r="G295" s="59">
        <v>151.36824397999999</v>
      </c>
      <c r="H295" s="59">
        <v>27.14110568024218</v>
      </c>
      <c r="I295" s="59">
        <v>198.19586695640254</v>
      </c>
      <c r="J295" s="59">
        <v>30.491123853574042</v>
      </c>
      <c r="K295" s="59">
        <v>204.4533340173401</v>
      </c>
      <c r="L295" s="59">
        <v>33.979107677345631</v>
      </c>
      <c r="M295" s="59">
        <v>208.40091907042685</v>
      </c>
      <c r="N295" s="59">
        <v>37.610737097857985</v>
      </c>
      <c r="O295" s="59">
        <v>213.69902077544108</v>
      </c>
      <c r="P295" s="59">
        <v>219.24948236114625</v>
      </c>
      <c r="Q295" s="59" t="s">
        <v>81</v>
      </c>
      <c r="R295" s="59">
        <v>219.24948236114625</v>
      </c>
      <c r="S295" s="59" t="s">
        <v>81</v>
      </c>
      <c r="T295" s="61">
        <f t="shared" si="17"/>
        <v>219.24948236114625</v>
      </c>
      <c r="U295" s="60">
        <f t="shared" si="18"/>
        <v>213.69902077544108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0.54753045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165.45236424500013</v>
      </c>
      <c r="E297" s="59">
        <v>103.20017444999999</v>
      </c>
      <c r="F297" s="59">
        <v>111.07612068118539</v>
      </c>
      <c r="G297" s="59">
        <v>111.33494212000026</v>
      </c>
      <c r="H297" s="59">
        <v>117.99813734648644</v>
      </c>
      <c r="I297" s="59">
        <v>111.33494394709589</v>
      </c>
      <c r="J297" s="59">
        <v>125.52678900537862</v>
      </c>
      <c r="K297" s="59">
        <v>111.33494394709589</v>
      </c>
      <c r="L297" s="59">
        <v>131.71298909626702</v>
      </c>
      <c r="M297" s="59">
        <v>111.33494394709589</v>
      </c>
      <c r="N297" s="59">
        <v>137.61769975932023</v>
      </c>
      <c r="O297" s="59">
        <v>111.33494394709635</v>
      </c>
      <c r="P297" s="59">
        <v>111.33494394709635</v>
      </c>
      <c r="Q297" s="59" t="s">
        <v>81</v>
      </c>
      <c r="R297" s="59">
        <v>111.33494394709635</v>
      </c>
      <c r="S297" s="59" t="s">
        <v>81</v>
      </c>
      <c r="T297" s="61">
        <f t="shared" si="17"/>
        <v>111.33494394709635</v>
      </c>
      <c r="U297" s="60">
        <f t="shared" si="18"/>
        <v>111.33494394709635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114.40144708</v>
      </c>
      <c r="E299" s="59">
        <v>24.891593670000002</v>
      </c>
      <c r="F299" s="59">
        <v>0</v>
      </c>
      <c r="G299" s="59">
        <v>25.6710633</v>
      </c>
      <c r="H299" s="59">
        <v>6.7223356280869337</v>
      </c>
      <c r="I299" s="59">
        <v>13.490546236007008</v>
      </c>
      <c r="J299" s="59">
        <v>13.00625965119549</v>
      </c>
      <c r="K299" s="59">
        <v>19.158539470456539</v>
      </c>
      <c r="L299" s="59">
        <v>19.086782442385562</v>
      </c>
      <c r="M299" s="59">
        <v>24.727511073070112</v>
      </c>
      <c r="N299" s="59">
        <v>25.39626666984125</v>
      </c>
      <c r="O299" s="59">
        <v>30.519254262414762</v>
      </c>
      <c r="P299" s="59">
        <v>36.542646212670952</v>
      </c>
      <c r="Q299" s="59" t="s">
        <v>81</v>
      </c>
      <c r="R299" s="59">
        <v>36.542646212670952</v>
      </c>
      <c r="S299" s="59" t="s">
        <v>81</v>
      </c>
      <c r="T299" s="61">
        <f t="shared" si="17"/>
        <v>36.542646212670952</v>
      </c>
      <c r="U299" s="60">
        <f t="shared" si="18"/>
        <v>30.519254262414762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41.418553600000003</v>
      </c>
      <c r="E300" s="59">
        <v>2.9663598299999983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123.66706589498638</v>
      </c>
      <c r="E301" s="59">
        <v>122.27685010604064</v>
      </c>
      <c r="F301" s="59">
        <v>133.63562241596847</v>
      </c>
      <c r="G301" s="59">
        <v>0</v>
      </c>
      <c r="H301" s="59">
        <v>133.63562241596853</v>
      </c>
      <c r="I301" s="59">
        <v>200.35877081819993</v>
      </c>
      <c r="J301" s="59">
        <v>133.63562241596853</v>
      </c>
      <c r="K301" s="59">
        <v>200.35877081819982</v>
      </c>
      <c r="L301" s="59">
        <v>133.6356224159685</v>
      </c>
      <c r="M301" s="59">
        <v>200.35877081819982</v>
      </c>
      <c r="N301" s="59">
        <v>133.6356224159685</v>
      </c>
      <c r="O301" s="59">
        <v>200.35877081819982</v>
      </c>
      <c r="P301" s="59">
        <v>200.35877081819982</v>
      </c>
      <c r="Q301" s="59" t="s">
        <v>81</v>
      </c>
      <c r="R301" s="59">
        <v>200.35877081819982</v>
      </c>
      <c r="S301" s="59" t="s">
        <v>81</v>
      </c>
      <c r="T301" s="61">
        <f t="shared" si="17"/>
        <v>200.35877081819982</v>
      </c>
      <c r="U301" s="60">
        <f t="shared" si="18"/>
        <v>200.35877081819982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188.8552211485713</v>
      </c>
      <c r="E303" s="59">
        <v>95.039660581659049</v>
      </c>
      <c r="F303" s="59">
        <v>56.652801893020559</v>
      </c>
      <c r="G303" s="59">
        <v>80.652269649016318</v>
      </c>
      <c r="H303" s="59">
        <v>56.652801893020587</v>
      </c>
      <c r="I303" s="59">
        <v>65.40346244620784</v>
      </c>
      <c r="J303" s="59">
        <v>56.65280189302058</v>
      </c>
      <c r="K303" s="59">
        <v>65.403462446207911</v>
      </c>
      <c r="L303" s="59">
        <v>56.65280189302058</v>
      </c>
      <c r="M303" s="59">
        <v>65.403462446207911</v>
      </c>
      <c r="N303" s="59">
        <v>56.652801893020573</v>
      </c>
      <c r="O303" s="59">
        <v>65.403462446207911</v>
      </c>
      <c r="P303" s="59">
        <v>65.403462446207911</v>
      </c>
      <c r="Q303" s="59" t="s">
        <v>81</v>
      </c>
      <c r="R303" s="59">
        <v>65.403462446207911</v>
      </c>
      <c r="S303" s="59" t="s">
        <v>81</v>
      </c>
      <c r="T303" s="61">
        <f t="shared" si="17"/>
        <v>65.403462446207911</v>
      </c>
      <c r="U303" s="60">
        <f t="shared" si="18"/>
        <v>65.403462446207911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395.35127779998578</v>
      </c>
      <c r="E305" s="59">
        <v>1409.6936388599868</v>
      </c>
      <c r="F305" s="59">
        <v>1590.8195979864233</v>
      </c>
      <c r="G305" s="59">
        <v>1794.7736274199954</v>
      </c>
      <c r="H305" s="59">
        <v>590.17517484082327</v>
      </c>
      <c r="I305" s="59">
        <v>2980.1374849083959</v>
      </c>
      <c r="J305" s="59">
        <v>589.47674876282338</v>
      </c>
      <c r="K305" s="59">
        <v>1624.6789246492954</v>
      </c>
      <c r="L305" s="59">
        <v>579.58859767682316</v>
      </c>
      <c r="M305" s="59">
        <v>286.46179327489563</v>
      </c>
      <c r="N305" s="59">
        <v>579.58859767681895</v>
      </c>
      <c r="O305" s="59">
        <v>245.44763151046686</v>
      </c>
      <c r="P305" s="59">
        <v>182.80392888628774</v>
      </c>
      <c r="Q305" s="59" t="s">
        <v>81</v>
      </c>
      <c r="R305" s="59">
        <v>182.80392888628774</v>
      </c>
      <c r="S305" s="59" t="s">
        <v>81</v>
      </c>
      <c r="T305" s="61">
        <f t="shared" si="17"/>
        <v>182.80392888628774</v>
      </c>
      <c r="U305" s="60">
        <f t="shared" si="18"/>
        <v>245.44763151046686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135.78576686000008</v>
      </c>
      <c r="E306" s="59">
        <v>168.3340024700048</v>
      </c>
      <c r="F306" s="59">
        <v>0</v>
      </c>
      <c r="G306" s="59">
        <v>197.75555322999958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230.64786825008397</v>
      </c>
      <c r="E307" s="59">
        <v>38.425200683147985</v>
      </c>
      <c r="F307" s="59">
        <v>95.711112</v>
      </c>
      <c r="G307" s="59">
        <v>51.914996043132327</v>
      </c>
      <c r="H307" s="59">
        <v>60.363100000000003</v>
      </c>
      <c r="I307" s="59">
        <v>94.293450000000135</v>
      </c>
      <c r="J307" s="59">
        <v>215.316495</v>
      </c>
      <c r="K307" s="59">
        <v>20.741781000000003</v>
      </c>
      <c r="L307" s="59">
        <v>113.20626900000001</v>
      </c>
      <c r="M307" s="59">
        <v>54.906161999999966</v>
      </c>
      <c r="N307" s="59">
        <v>47.84098599999998</v>
      </c>
      <c r="O307" s="59">
        <v>45.755138999999971</v>
      </c>
      <c r="P307" s="59">
        <v>42.350022999999979</v>
      </c>
      <c r="Q307" s="59" t="s">
        <v>81</v>
      </c>
      <c r="R307" s="59">
        <v>42.350020999999984</v>
      </c>
      <c r="S307" s="59" t="s">
        <v>81</v>
      </c>
      <c r="T307" s="61">
        <f t="shared" si="17"/>
        <v>42.350020999999984</v>
      </c>
      <c r="U307" s="60">
        <f t="shared" si="18"/>
        <v>45.755138999999971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23.536920984666367</v>
      </c>
      <c r="E308" s="59">
        <v>36.059215183148019</v>
      </c>
      <c r="F308" s="59">
        <v>8.5390944135229567</v>
      </c>
      <c r="G308" s="59">
        <v>19.24010573</v>
      </c>
      <c r="H308" s="59">
        <v>6.317459547186143</v>
      </c>
      <c r="I308" s="59">
        <v>19.24010573</v>
      </c>
      <c r="J308" s="59">
        <v>20.136588946376882</v>
      </c>
      <c r="K308" s="59">
        <v>4.2322564236275646</v>
      </c>
      <c r="L308" s="59">
        <v>10.58715034816988</v>
      </c>
      <c r="M308" s="59">
        <v>4.2322564236275646</v>
      </c>
      <c r="N308" s="59">
        <v>4.4741312791954142</v>
      </c>
      <c r="O308" s="59">
        <v>3.5268806613494879</v>
      </c>
      <c r="P308" s="59">
        <v>3.2644087722344381</v>
      </c>
      <c r="Q308" s="59" t="s">
        <v>81</v>
      </c>
      <c r="R308" s="59">
        <v>3.2644086180711795</v>
      </c>
      <c r="S308" s="59" t="s">
        <v>81</v>
      </c>
      <c r="T308" s="61">
        <f t="shared" si="17"/>
        <v>3.2644086180711795</v>
      </c>
      <c r="U308" s="60">
        <f t="shared" si="18"/>
        <v>3.5268806613494879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1483.5085172206832</v>
      </c>
      <c r="E309" s="59">
        <v>827.7835501421016</v>
      </c>
      <c r="F309" s="59">
        <v>703.24120495389707</v>
      </c>
      <c r="G309" s="59">
        <v>3814.8127218256095</v>
      </c>
      <c r="H309" s="59">
        <v>765.77629716290403</v>
      </c>
      <c r="I309" s="59">
        <v>3629.7027582102182</v>
      </c>
      <c r="J309" s="59">
        <v>704.12344802368102</v>
      </c>
      <c r="K309" s="59">
        <v>3629.7027582102173</v>
      </c>
      <c r="L309" s="59">
        <v>717.61086989694286</v>
      </c>
      <c r="M309" s="59">
        <v>3629.7027582102196</v>
      </c>
      <c r="N309" s="59">
        <v>874.0486173508541</v>
      </c>
      <c r="O309" s="59">
        <v>3629.7027582102182</v>
      </c>
      <c r="P309" s="59">
        <v>3629.7027582102164</v>
      </c>
      <c r="Q309" s="59" t="s">
        <v>81</v>
      </c>
      <c r="R309" s="59">
        <v>3629.702758210216</v>
      </c>
      <c r="S309" s="59" t="s">
        <v>81</v>
      </c>
      <c r="T309" s="61">
        <f t="shared" si="17"/>
        <v>3629.702758210216</v>
      </c>
      <c r="U309" s="60">
        <f t="shared" si="18"/>
        <v>3629.7027582102182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307.61591802115896</v>
      </c>
      <c r="E310" s="59">
        <v>211.32422982326545</v>
      </c>
      <c r="F310" s="59">
        <v>0</v>
      </c>
      <c r="G310" s="59">
        <v>145.94547196187361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274.33662587999999</v>
      </c>
      <c r="E311" s="59">
        <v>406.72487523613796</v>
      </c>
      <c r="F311" s="59">
        <v>567.36876148796523</v>
      </c>
      <c r="G311" s="59">
        <v>391.15327334904737</v>
      </c>
      <c r="H311" s="59">
        <v>560.61066314742197</v>
      </c>
      <c r="I311" s="59">
        <v>366.77469007155264</v>
      </c>
      <c r="J311" s="59">
        <v>552.0491407772854</v>
      </c>
      <c r="K311" s="59">
        <v>360.21148502406902</v>
      </c>
      <c r="L311" s="59">
        <v>541.41647174875379</v>
      </c>
      <c r="M311" s="59">
        <v>352.06055297958881</v>
      </c>
      <c r="N311" s="59">
        <v>470.28986357976004</v>
      </c>
      <c r="O311" s="59">
        <v>342.11758894806928</v>
      </c>
      <c r="P311" s="59">
        <v>330.06622286023725</v>
      </c>
      <c r="Q311" s="59" t="s">
        <v>81</v>
      </c>
      <c r="R311" s="59">
        <v>318.43937579532218</v>
      </c>
      <c r="S311" s="59" t="s">
        <v>81</v>
      </c>
      <c r="T311" s="61">
        <f t="shared" si="17"/>
        <v>318.43937579532218</v>
      </c>
      <c r="U311" s="60">
        <f t="shared" si="18"/>
        <v>342.11758894806928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1.0198721044555343</v>
      </c>
      <c r="E312" s="101">
        <v>1.0900796219051101</v>
      </c>
      <c r="F312" s="101">
        <v>1.0181869215495234</v>
      </c>
      <c r="G312" s="101">
        <v>1.2112967568675865</v>
      </c>
      <c r="H312" s="101">
        <v>0.96181758559670927</v>
      </c>
      <c r="I312" s="101">
        <v>1.1746626924084418</v>
      </c>
      <c r="J312" s="101">
        <v>0.99499079647424626</v>
      </c>
      <c r="K312" s="101">
        <v>0.99597597982455222</v>
      </c>
      <c r="L312" s="101">
        <v>0.99907593820758711</v>
      </c>
      <c r="M312" s="101">
        <v>0.94084100922701952</v>
      </c>
      <c r="N312" s="101">
        <v>1.0054040366332746</v>
      </c>
      <c r="O312" s="101">
        <v>0.99653863970980827</v>
      </c>
      <c r="P312" s="101">
        <v>0.99576944657576505</v>
      </c>
      <c r="Q312" s="101" t="s">
        <v>81</v>
      </c>
      <c r="R312" s="101">
        <v>1.0020229464531119</v>
      </c>
      <c r="S312" s="70" t="s">
        <v>81</v>
      </c>
      <c r="T312" s="71">
        <f>T173/(T18*1.2)</f>
        <v>0.99399041081909412</v>
      </c>
      <c r="U312" s="72">
        <f>U173/(U18*1.2)</f>
        <v>1.0219426752654528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1.0442438848850677</v>
      </c>
      <c r="E318" s="101">
        <v>1.0023460562859186</v>
      </c>
      <c r="F318" s="101">
        <v>0.99794955531876806</v>
      </c>
      <c r="G318" s="101">
        <v>0.9784633397209036</v>
      </c>
      <c r="H318" s="101">
        <v>0.99571168343061756</v>
      </c>
      <c r="I318" s="101">
        <v>0.99023073068197975</v>
      </c>
      <c r="J318" s="101">
        <v>0.99200132701655952</v>
      </c>
      <c r="K318" s="101">
        <v>0.9948450687596877</v>
      </c>
      <c r="L318" s="101">
        <v>0.99667472260055434</v>
      </c>
      <c r="M318" s="101">
        <v>0.9961507986895568</v>
      </c>
      <c r="N318" s="101">
        <v>1.0036605129774421</v>
      </c>
      <c r="O318" s="101">
        <v>0.99665004286275549</v>
      </c>
      <c r="P318" s="101">
        <v>0.99667374285667509</v>
      </c>
      <c r="Q318" s="101" t="s">
        <v>81</v>
      </c>
      <c r="R318" s="101">
        <v>1</v>
      </c>
      <c r="S318" s="70" t="s">
        <v>81</v>
      </c>
      <c r="T318" s="71">
        <f>T179/(T24*1.2)</f>
        <v>0.99765731344838471</v>
      </c>
      <c r="U318" s="72">
        <f>U179/(U24*1.2)</f>
        <v>0.99465400328319586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>
        <v>1.7399601026566094</v>
      </c>
      <c r="E320" s="101">
        <v>1.9264722956958116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08" t="s">
        <v>700</v>
      </c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10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4710.6630420000001</v>
      </c>
      <c r="E347" s="59">
        <v>4767.296488</v>
      </c>
      <c r="F347" s="59">
        <v>4835.4824684304722</v>
      </c>
      <c r="G347" s="59">
        <v>4902.694238</v>
      </c>
      <c r="H347" s="59">
        <v>4769.9450580577486</v>
      </c>
      <c r="I347" s="59">
        <v>4918.6732178819875</v>
      </c>
      <c r="J347" s="59">
        <v>4779.4849481738602</v>
      </c>
      <c r="K347" s="59">
        <v>5014.0301321199386</v>
      </c>
      <c r="L347" s="59">
        <v>4789.0439180702142</v>
      </c>
      <c r="M347" s="59">
        <v>5064.1704334411379</v>
      </c>
      <c r="N347" s="59">
        <v>4798.6220059063553</v>
      </c>
      <c r="O347" s="59">
        <v>5114.8121377755488</v>
      </c>
      <c r="P347" s="59">
        <v>5165.9602591533048</v>
      </c>
      <c r="Q347" s="59" t="s">
        <v>81</v>
      </c>
      <c r="R347" s="59">
        <v>5217.6198617448381</v>
      </c>
      <c r="S347" s="59" t="s">
        <v>81</v>
      </c>
      <c r="T347" s="61">
        <f t="shared" ref="T347:T357" si="19">IFERROR(H347+J347+L347+N347+P347+R347+0+0,"-")</f>
        <v>29520.676051106322</v>
      </c>
      <c r="U347" s="60">
        <f>IFERROR(I347+K347+M347+O347,"-")</f>
        <v>20111.685921218614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804.77007000000049</v>
      </c>
      <c r="E351" s="59">
        <v>789.79660299999978</v>
      </c>
      <c r="F351" s="59">
        <v>809.83</v>
      </c>
      <c r="G351" s="59">
        <v>811.35319449999952</v>
      </c>
      <c r="H351" s="59">
        <v>789.29318299999977</v>
      </c>
      <c r="I351" s="59">
        <v>800.71866799999987</v>
      </c>
      <c r="J351" s="59">
        <v>790.20185099999981</v>
      </c>
      <c r="K351" s="59">
        <v>806.92744084973515</v>
      </c>
      <c r="L351" s="59">
        <v>791.11115400000017</v>
      </c>
      <c r="M351" s="59">
        <v>798.33338560833511</v>
      </c>
      <c r="N351" s="59">
        <v>792.02108899999985</v>
      </c>
      <c r="O351" s="59">
        <v>796.58899001934913</v>
      </c>
      <c r="P351" s="59">
        <v>795.12421748625297</v>
      </c>
      <c r="Q351" s="59" t="s">
        <v>81</v>
      </c>
      <c r="R351" s="59">
        <v>793.66213838552983</v>
      </c>
      <c r="S351" s="59" t="s">
        <v>81</v>
      </c>
      <c r="T351" s="61">
        <f t="shared" si="19"/>
        <v>4751.4136328717823</v>
      </c>
      <c r="U351" s="60">
        <f>IFERROR(I351+K351+M351+O351,"-")</f>
        <v>3202.5684844774191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107.61558333333366</v>
      </c>
      <c r="E352" s="59">
        <v>108.06649999999999</v>
      </c>
      <c r="F352" s="59">
        <v>110.21755374482173</v>
      </c>
      <c r="G352" s="59">
        <v>115.55116666666667</v>
      </c>
      <c r="H352" s="59">
        <v>110.43798885231142</v>
      </c>
      <c r="I352" s="59">
        <v>114.92818598192908</v>
      </c>
      <c r="J352" s="59">
        <v>110.65886483001589</v>
      </c>
      <c r="K352" s="59">
        <v>116.15199129036752</v>
      </c>
      <c r="L352" s="59">
        <v>110.88018255967609</v>
      </c>
      <c r="M352" s="59">
        <v>117.31351120327126</v>
      </c>
      <c r="N352" s="59">
        <v>111.1019429247954</v>
      </c>
      <c r="O352" s="59">
        <v>118.48664631530394</v>
      </c>
      <c r="P352" s="59">
        <v>119.67151277845701</v>
      </c>
      <c r="Q352" s="59" t="s">
        <v>81</v>
      </c>
      <c r="R352" s="59">
        <v>120.86822790624161</v>
      </c>
      <c r="S352" s="59" t="s">
        <v>81</v>
      </c>
      <c r="T352" s="61">
        <f t="shared" si="19"/>
        <v>683.61871985149742</v>
      </c>
      <c r="U352" s="60">
        <f>IFERROR(I352+K352+M352+O352,"-")</f>
        <v>466.88033479087176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303457.26</v>
      </c>
      <c r="E356" s="59">
        <v>319035.181851</v>
      </c>
      <c r="F356" s="59">
        <v>309811.80680000002</v>
      </c>
      <c r="G356" s="59">
        <v>328310.15531200002</v>
      </c>
      <c r="H356" s="59">
        <v>310116.98129999998</v>
      </c>
      <c r="I356" s="59">
        <v>322897.73300000001</v>
      </c>
      <c r="J356" s="59">
        <v>311899.48129999998</v>
      </c>
      <c r="K356" s="59">
        <v>323666.62599999999</v>
      </c>
      <c r="L356" s="59">
        <v>312666.48129999998</v>
      </c>
      <c r="M356" s="59">
        <v>324451.95600000001</v>
      </c>
      <c r="N356" s="59">
        <v>313526.48129999998</v>
      </c>
      <c r="O356" s="59">
        <v>325313.78600000002</v>
      </c>
      <c r="P356" s="59">
        <v>326174.61599999998</v>
      </c>
      <c r="Q356" s="59" t="s">
        <v>81</v>
      </c>
      <c r="R356" s="59">
        <v>327037.72388775251</v>
      </c>
      <c r="S356" s="59" t="s">
        <v>81</v>
      </c>
      <c r="T356" s="61">
        <f t="shared" si="19"/>
        <v>1901421.7650877524</v>
      </c>
      <c r="U356" s="60">
        <f>IFERROR(I356+K356+M356+O356,"-")</f>
        <v>1296330.101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4861.5120599199981</v>
      </c>
      <c r="E357" s="59">
        <v>5364.5186131000028</v>
      </c>
      <c r="F357" s="59">
        <v>5399.3468076024437</v>
      </c>
      <c r="G357" s="59">
        <v>5519.6388379495111</v>
      </c>
      <c r="H357" s="59">
        <v>5693.0918173752816</v>
      </c>
      <c r="I357" s="59">
        <v>6657.8902732350689</v>
      </c>
      <c r="J357" s="59">
        <v>6096.713235232326</v>
      </c>
      <c r="K357" s="59">
        <v>7646.2994564110904</v>
      </c>
      <c r="L357" s="59">
        <v>6422.8431104497513</v>
      </c>
      <c r="M357" s="59">
        <v>8233.1227537504801</v>
      </c>
      <c r="N357" s="59">
        <v>6700.7907357582972</v>
      </c>
      <c r="O357" s="59">
        <v>8715.075680175818</v>
      </c>
      <c r="P357" s="59">
        <v>9260.4987913831064</v>
      </c>
      <c r="Q357" s="59" t="s">
        <v>81</v>
      </c>
      <c r="R357" s="59">
        <v>9837.6254843252827</v>
      </c>
      <c r="S357" s="59" t="s">
        <v>81</v>
      </c>
      <c r="T357" s="61">
        <f t="shared" si="19"/>
        <v>44011.563174524046</v>
      </c>
      <c r="U357" s="60">
        <f>IFERROR(I357+K357+M357+O357,"-")</f>
        <v>31252.388163572457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>
        <v>77.243543000000003</v>
      </c>
      <c r="E359" s="59">
        <v>47.453589000000001</v>
      </c>
      <c r="F359" s="59">
        <v>0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>
        <v>40.533284110000011</v>
      </c>
      <c r="E361" s="59">
        <v>34.851926489999954</v>
      </c>
      <c r="F361" s="59">
        <v>0</v>
      </c>
      <c r="G361" s="59" t="s">
        <v>81</v>
      </c>
      <c r="H361" s="59">
        <v>0</v>
      </c>
      <c r="I361" s="59" t="s">
        <v>81</v>
      </c>
      <c r="J361" s="59">
        <v>0</v>
      </c>
      <c r="K361" s="59" t="s">
        <v>81</v>
      </c>
      <c r="L361" s="59">
        <v>0</v>
      </c>
      <c r="M361" s="59" t="s">
        <v>81</v>
      </c>
      <c r="N361" s="59">
        <v>0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2680.4805000000001</v>
      </c>
      <c r="E374" s="79">
        <v>2606.0662062521665</v>
      </c>
      <c r="F374" s="79">
        <v>2744.6</v>
      </c>
      <c r="G374" s="79">
        <v>2400.9277499999998</v>
      </c>
      <c r="H374" s="79">
        <v>2744.6</v>
      </c>
      <c r="I374" s="42">
        <v>2744.6</v>
      </c>
      <c r="J374" s="79">
        <v>2744.6</v>
      </c>
      <c r="K374" s="42">
        <v>2744.6</v>
      </c>
      <c r="L374" s="79">
        <v>2744.6</v>
      </c>
      <c r="M374" s="42">
        <v>2744.6</v>
      </c>
      <c r="N374" s="79">
        <v>2744.6</v>
      </c>
      <c r="O374" s="42">
        <v>2744.6</v>
      </c>
      <c r="P374" s="79">
        <v>2744.6</v>
      </c>
      <c r="Q374" s="42" t="s">
        <v>81</v>
      </c>
      <c r="R374" s="79">
        <v>2744.6</v>
      </c>
      <c r="S374" s="42" t="s">
        <v>81</v>
      </c>
      <c r="T374" s="54">
        <f>IFERROR(AVERAGE(H374,J374,L374,N374,P374,R374),"-")</f>
        <v>2744.6</v>
      </c>
      <c r="U374" s="43">
        <f>IFERROR(AVERAGE(I374,K374,M374,O374),"-")</f>
        <v>2744.6</v>
      </c>
    </row>
    <row r="375" spans="1:21" x14ac:dyDescent="0.25">
      <c r="A375" s="111" t="s">
        <v>685</v>
      </c>
      <c r="B375" s="112"/>
      <c r="C375" s="112"/>
      <c r="D375" s="112"/>
      <c r="E375" s="112"/>
      <c r="F375" s="112"/>
      <c r="G375" s="112"/>
      <c r="H375" s="112"/>
      <c r="I375" s="112"/>
      <c r="J375" s="112"/>
      <c r="K375" s="112"/>
      <c r="L375" s="112"/>
      <c r="M375" s="112"/>
      <c r="N375" s="112"/>
      <c r="O375" s="112"/>
      <c r="P375" s="112"/>
      <c r="Q375" s="112"/>
      <c r="R375" s="112"/>
      <c r="S375" s="112"/>
      <c r="T375" s="112"/>
      <c r="U375" s="113"/>
    </row>
    <row r="376" spans="1:21" ht="16.5" thickBot="1" x14ac:dyDescent="0.3">
      <c r="A376" s="114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6"/>
    </row>
    <row r="377" spans="1:21" ht="15.75" customHeight="1" x14ac:dyDescent="0.25">
      <c r="A377" s="117" t="s">
        <v>0</v>
      </c>
      <c r="B377" s="119" t="s">
        <v>1</v>
      </c>
      <c r="C377" s="121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4" t="str">
        <f t="shared" ref="F377:S379" si="21">F14</f>
        <v>Год 2024</v>
      </c>
      <c r="G377" s="105">
        <f t="shared" si="21"/>
        <v>0</v>
      </c>
      <c r="H377" s="123" t="str">
        <f t="shared" si="21"/>
        <v>Год 2025</v>
      </c>
      <c r="I377" s="124">
        <f t="shared" si="21"/>
        <v>0</v>
      </c>
      <c r="J377" s="104" t="str">
        <f t="shared" si="21"/>
        <v>Год 2026</v>
      </c>
      <c r="K377" s="105">
        <f t="shared" si="21"/>
        <v>0</v>
      </c>
      <c r="L377" s="104" t="str">
        <f t="shared" si="21"/>
        <v>Год 2027</v>
      </c>
      <c r="M377" s="105"/>
      <c r="N377" s="104" t="str">
        <f t="shared" si="21"/>
        <v>Год 2028</v>
      </c>
      <c r="O377" s="105"/>
      <c r="P377" s="104" t="str">
        <f t="shared" ref="P377:U378" si="22">P14</f>
        <v>Год 2029</v>
      </c>
      <c r="Q377" s="105"/>
      <c r="R377" s="104" t="str">
        <f t="shared" ref="R377" si="23">R14</f>
        <v>Год 2030</v>
      </c>
      <c r="S377" s="105"/>
      <c r="T377" s="106" t="s">
        <v>84</v>
      </c>
      <c r="U377" s="107"/>
    </row>
    <row r="378" spans="1:21" ht="47.25" x14ac:dyDescent="0.25">
      <c r="A378" s="118"/>
      <c r="B378" s="120"/>
      <c r="C378" s="122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si="21"/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1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1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1"/>
        <v>Предложение по корректировке  утвержденного плана</v>
      </c>
      <c r="P378" s="22" t="str">
        <f t="shared" si="22"/>
        <v>План</v>
      </c>
      <c r="Q378" s="22" t="str">
        <f t="shared" si="22"/>
        <v>Предложение по корректировке  утвержденного плана</v>
      </c>
      <c r="R378" s="22" t="str">
        <f t="shared" si="22"/>
        <v>План</v>
      </c>
      <c r="S378" s="22" t="str">
        <f t="shared" si="22"/>
        <v>Предложение по корректировке  утвержденного плана</v>
      </c>
      <c r="T378" s="47" t="str">
        <f t="shared" si="22"/>
        <v>План</v>
      </c>
      <c r="U378" s="25" t="str">
        <f t="shared" si="22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si="21"/>
        <v>4.6</v>
      </c>
      <c r="J379" s="31" t="str">
        <f t="shared" si="21"/>
        <v>4.7</v>
      </c>
      <c r="K379" s="31" t="str">
        <f t="shared" si="21"/>
        <v>4.8</v>
      </c>
      <c r="L379" s="31" t="str">
        <f t="shared" si="21"/>
        <v>4.9</v>
      </c>
      <c r="M379" s="31" t="str">
        <f t="shared" si="21"/>
        <v>4.10</v>
      </c>
      <c r="N379" s="31" t="str">
        <f t="shared" si="21"/>
        <v>4.11</v>
      </c>
      <c r="O379" s="31" t="str">
        <f t="shared" si="21"/>
        <v>4.12</v>
      </c>
      <c r="P379" s="31" t="str">
        <f t="shared" si="21"/>
        <v>4.13</v>
      </c>
      <c r="Q379" s="31" t="str">
        <f t="shared" si="21"/>
        <v>4.14</v>
      </c>
      <c r="R379" s="31" t="str">
        <f t="shared" si="21"/>
        <v>4.15</v>
      </c>
      <c r="S379" s="31" t="str">
        <f t="shared" si="21"/>
        <v>4.16</v>
      </c>
      <c r="T379" s="29" t="s">
        <v>652</v>
      </c>
      <c r="U379" s="32">
        <v>6</v>
      </c>
    </row>
    <row r="380" spans="1:21" x14ac:dyDescent="0.25">
      <c r="A380" s="102" t="s">
        <v>716</v>
      </c>
      <c r="B380" s="103"/>
      <c r="C380" s="49" t="s">
        <v>312</v>
      </c>
      <c r="D380" s="44">
        <v>461.20802900000001</v>
      </c>
      <c r="E380" s="44">
        <v>930.41871900000046</v>
      </c>
      <c r="F380" s="44">
        <v>1452.7263372004063</v>
      </c>
      <c r="G380" s="44">
        <v>1604.5017400000004</v>
      </c>
      <c r="H380" s="44">
        <v>642.38837110693294</v>
      </c>
      <c r="I380" s="44">
        <v>2218.1533690000006</v>
      </c>
      <c r="J380" s="44">
        <v>334.88280644078316</v>
      </c>
      <c r="K380" s="44">
        <v>5213.2781249999998</v>
      </c>
      <c r="L380" s="44">
        <v>339.64729006343765</v>
      </c>
      <c r="M380" s="44">
        <v>358.59174000000002</v>
      </c>
      <c r="N380" s="44">
        <v>339.64729006343765</v>
      </c>
      <c r="O380" s="44">
        <v>355.10451899999998</v>
      </c>
      <c r="P380" s="44">
        <v>361.60947900000008</v>
      </c>
      <c r="Q380" s="44" t="s">
        <v>81</v>
      </c>
      <c r="R380" s="44">
        <v>368.41014399999995</v>
      </c>
      <c r="S380" s="44" t="s">
        <v>81</v>
      </c>
      <c r="T380" s="96">
        <f t="shared" ref="T380:T411" si="24">IFERROR(H380+J380+L380+N380+P380+R380+0+0,"-")</f>
        <v>2386.5853806745913</v>
      </c>
      <c r="U380" s="80">
        <f t="shared" ref="U380:U411" si="25">IFERROR(I380+K380+M380+O380,"-")</f>
        <v>8145.1277530000007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461.20802900000001</v>
      </c>
      <c r="E381" s="24">
        <v>930.41871900000046</v>
      </c>
      <c r="F381" s="24">
        <v>1452.7263372004063</v>
      </c>
      <c r="G381" s="81">
        <v>1604.5017400000004</v>
      </c>
      <c r="H381" s="81">
        <v>642.38837110693294</v>
      </c>
      <c r="I381" s="81">
        <v>2218.1533690000006</v>
      </c>
      <c r="J381" s="81">
        <v>334.88280644078316</v>
      </c>
      <c r="K381" s="81">
        <v>5213.2781249999998</v>
      </c>
      <c r="L381" s="81">
        <v>339.64729006343765</v>
      </c>
      <c r="M381" s="81">
        <v>358.59174000000002</v>
      </c>
      <c r="N381" s="81">
        <v>339.64729006343765</v>
      </c>
      <c r="O381" s="81">
        <v>355.10451899999998</v>
      </c>
      <c r="P381" s="81">
        <v>361.60947900000008</v>
      </c>
      <c r="Q381" s="81" t="s">
        <v>81</v>
      </c>
      <c r="R381" s="81">
        <v>368.41014399999995</v>
      </c>
      <c r="S381" s="81" t="s">
        <v>81</v>
      </c>
      <c r="T381" s="97">
        <f t="shared" si="24"/>
        <v>2386.5853806745913</v>
      </c>
      <c r="U381" s="82">
        <f t="shared" si="25"/>
        <v>8145.1277530000007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231.69709699999996</v>
      </c>
      <c r="E382" s="24">
        <v>482.82804213600014</v>
      </c>
      <c r="F382" s="24">
        <v>1205.2128626484237</v>
      </c>
      <c r="G382" s="81">
        <v>1137.7278689805571</v>
      </c>
      <c r="H382" s="81">
        <v>419.01810413200485</v>
      </c>
      <c r="I382" s="81">
        <v>1607.1863750333325</v>
      </c>
      <c r="J382" s="81">
        <v>135.25078748078175</v>
      </c>
      <c r="K382" s="81">
        <v>4178.0384216999992</v>
      </c>
      <c r="L382" s="81">
        <v>140.01527110343628</v>
      </c>
      <c r="M382" s="81">
        <v>132.4664341999987</v>
      </c>
      <c r="N382" s="81">
        <v>140.01527110343628</v>
      </c>
      <c r="O382" s="81">
        <v>129.56041669999865</v>
      </c>
      <c r="P382" s="81">
        <v>134.98121669999867</v>
      </c>
      <c r="Q382" s="81" t="s">
        <v>81</v>
      </c>
      <c r="R382" s="81">
        <v>140.64843822777632</v>
      </c>
      <c r="S382" s="81" t="s">
        <v>81</v>
      </c>
      <c r="T382" s="97">
        <f t="shared" si="24"/>
        <v>1109.929088747434</v>
      </c>
      <c r="U382" s="82">
        <f t="shared" si="25"/>
        <v>6047.2516476333285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221.33988399999996</v>
      </c>
      <c r="E383" s="83">
        <v>348.94559200000015</v>
      </c>
      <c r="F383" s="83">
        <v>1148.6927292684236</v>
      </c>
      <c r="G383" s="81">
        <v>1065.673002146626</v>
      </c>
      <c r="H383" s="81">
        <v>419.01810413200485</v>
      </c>
      <c r="I383" s="81">
        <v>1048.2885255429492</v>
      </c>
      <c r="J383" s="81">
        <v>135.25078748078175</v>
      </c>
      <c r="K383" s="81">
        <v>1766.8674050333325</v>
      </c>
      <c r="L383" s="81">
        <v>140.01527110343628</v>
      </c>
      <c r="M383" s="81">
        <v>132.4664341999987</v>
      </c>
      <c r="N383" s="81">
        <v>140.01527110343628</v>
      </c>
      <c r="O383" s="81">
        <v>129.56041669999865</v>
      </c>
      <c r="P383" s="81">
        <v>134.98121669999867</v>
      </c>
      <c r="Q383" s="81" t="s">
        <v>81</v>
      </c>
      <c r="R383" s="81">
        <v>140.64843822777632</v>
      </c>
      <c r="S383" s="81" t="s">
        <v>81</v>
      </c>
      <c r="T383" s="97">
        <f t="shared" si="24"/>
        <v>1109.929088747434</v>
      </c>
      <c r="U383" s="82">
        <f t="shared" si="25"/>
        <v>3077.1827814762792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4"/>
        <v>-</v>
      </c>
      <c r="U384" s="82" t="str">
        <f t="shared" si="25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4"/>
        <v>-</v>
      </c>
      <c r="U385" s="82" t="str">
        <f t="shared" si="25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4"/>
        <v>-</v>
      </c>
      <c r="U386" s="82" t="str">
        <f t="shared" si="25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4"/>
        <v>-</v>
      </c>
      <c r="U387" s="82" t="str">
        <f t="shared" si="25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4"/>
        <v>-</v>
      </c>
      <c r="U388" s="82" t="str">
        <f t="shared" si="25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0</v>
      </c>
      <c r="F389" s="83">
        <v>0</v>
      </c>
      <c r="G389" s="81">
        <v>0</v>
      </c>
      <c r="H389" s="81">
        <v>0</v>
      </c>
      <c r="I389" s="81">
        <v>0</v>
      </c>
      <c r="J389" s="81">
        <v>0</v>
      </c>
      <c r="K389" s="81">
        <v>0</v>
      </c>
      <c r="L389" s="81">
        <v>0</v>
      </c>
      <c r="M389" s="81">
        <v>0</v>
      </c>
      <c r="N389" s="81">
        <v>0</v>
      </c>
      <c r="O389" s="81">
        <v>0</v>
      </c>
      <c r="P389" s="81">
        <v>0</v>
      </c>
      <c r="Q389" s="81" t="s">
        <v>81</v>
      </c>
      <c r="R389" s="81">
        <v>0</v>
      </c>
      <c r="S389" s="81" t="s">
        <v>81</v>
      </c>
      <c r="T389" s="97">
        <f t="shared" si="24"/>
        <v>0</v>
      </c>
      <c r="U389" s="82">
        <f t="shared" si="25"/>
        <v>0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4"/>
        <v>-</v>
      </c>
      <c r="U390" s="82" t="str">
        <f t="shared" si="25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221.33988399999996</v>
      </c>
      <c r="E391" s="83">
        <v>348.94559200000015</v>
      </c>
      <c r="F391" s="83">
        <v>1148.6927292684236</v>
      </c>
      <c r="G391" s="81">
        <v>1065.673002146626</v>
      </c>
      <c r="H391" s="81">
        <v>419.01810413200485</v>
      </c>
      <c r="I391" s="81">
        <v>1048.2885255429492</v>
      </c>
      <c r="J391" s="81">
        <v>135.25078748078175</v>
      </c>
      <c r="K391" s="81">
        <v>1766.8674050333325</v>
      </c>
      <c r="L391" s="81">
        <v>140.01527110343628</v>
      </c>
      <c r="M391" s="81">
        <v>132.4664341999987</v>
      </c>
      <c r="N391" s="81">
        <v>140.01527110343628</v>
      </c>
      <c r="O391" s="81">
        <v>129.56041669999865</v>
      </c>
      <c r="P391" s="81">
        <v>134.98121669999867</v>
      </c>
      <c r="Q391" s="81" t="s">
        <v>81</v>
      </c>
      <c r="R391" s="81">
        <v>140.64843822777632</v>
      </c>
      <c r="S391" s="81" t="s">
        <v>81</v>
      </c>
      <c r="T391" s="97">
        <f t="shared" si="24"/>
        <v>1109.929088747434</v>
      </c>
      <c r="U391" s="82">
        <f t="shared" si="25"/>
        <v>3077.1827814762792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4"/>
        <v>-</v>
      </c>
      <c r="U392" s="82" t="str">
        <f t="shared" si="25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4"/>
        <v>-</v>
      </c>
      <c r="U393" s="82" t="str">
        <f t="shared" si="25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221.33988399999996</v>
      </c>
      <c r="E394" s="83">
        <v>348.94559200000015</v>
      </c>
      <c r="F394" s="83">
        <v>1148.6927292684236</v>
      </c>
      <c r="G394" s="81">
        <v>1065.673002146626</v>
      </c>
      <c r="H394" s="81">
        <v>419.01810413200485</v>
      </c>
      <c r="I394" s="81">
        <v>1048.2885255429492</v>
      </c>
      <c r="J394" s="81">
        <v>135.25078748078175</v>
      </c>
      <c r="K394" s="81">
        <v>1766.8674050333325</v>
      </c>
      <c r="L394" s="81">
        <v>140.01527110343628</v>
      </c>
      <c r="M394" s="81">
        <v>132.4664341999987</v>
      </c>
      <c r="N394" s="81">
        <v>140.01527110343628</v>
      </c>
      <c r="O394" s="81">
        <v>129.56041669999865</v>
      </c>
      <c r="P394" s="81">
        <v>134.98121669999867</v>
      </c>
      <c r="Q394" s="81" t="s">
        <v>81</v>
      </c>
      <c r="R394" s="81">
        <v>140.64843822777632</v>
      </c>
      <c r="S394" s="81" t="s">
        <v>81</v>
      </c>
      <c r="T394" s="97">
        <f t="shared" si="24"/>
        <v>1109.929088747434</v>
      </c>
      <c r="U394" s="82">
        <f t="shared" si="25"/>
        <v>3077.1827814762792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221.33988399999996</v>
      </c>
      <c r="E395" s="83">
        <v>348.94559200000015</v>
      </c>
      <c r="F395" s="83">
        <v>1148.6927292684236</v>
      </c>
      <c r="G395" s="81">
        <v>912.95783249862586</v>
      </c>
      <c r="H395" s="81">
        <v>419.01810413200485</v>
      </c>
      <c r="I395" s="81">
        <v>1048.2885255429492</v>
      </c>
      <c r="J395" s="81">
        <v>135.25078748078175</v>
      </c>
      <c r="K395" s="81">
        <v>1372.8798221442871</v>
      </c>
      <c r="L395" s="81">
        <v>140.01527110343628</v>
      </c>
      <c r="M395" s="81">
        <v>7.3357368240000067</v>
      </c>
      <c r="N395" s="81">
        <v>140.01527110343628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4"/>
        <v>834.29943381965904</v>
      </c>
      <c r="U395" s="82">
        <f t="shared" si="25"/>
        <v>2428.5040845112362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4"/>
        <v>-</v>
      </c>
      <c r="U396" s="82" t="str">
        <f t="shared" si="25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4"/>
        <v>-</v>
      </c>
      <c r="U397" s="82" t="str">
        <f t="shared" si="25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4"/>
        <v>-</v>
      </c>
      <c r="U398" s="82" t="str">
        <f t="shared" si="25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4"/>
        <v>-</v>
      </c>
      <c r="U399" s="82" t="str">
        <f t="shared" si="25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4"/>
        <v>-</v>
      </c>
      <c r="U400" s="82" t="str">
        <f t="shared" si="25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4"/>
        <v>-</v>
      </c>
      <c r="U401" s="82" t="str">
        <f t="shared" si="25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4"/>
        <v>-</v>
      </c>
      <c r="U402" s="82" t="str">
        <f t="shared" si="25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4"/>
        <v>-</v>
      </c>
      <c r="U403" s="82" t="str">
        <f t="shared" si="25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4"/>
        <v>-</v>
      </c>
      <c r="U404" s="82" t="str">
        <f t="shared" si="25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10.357213</v>
      </c>
      <c r="E405" s="24">
        <v>133.88245013599999</v>
      </c>
      <c r="F405" s="24">
        <v>56.520133380000004</v>
      </c>
      <c r="G405" s="81">
        <v>72.054866833931143</v>
      </c>
      <c r="H405" s="81">
        <v>0</v>
      </c>
      <c r="I405" s="81">
        <v>558.89784949038324</v>
      </c>
      <c r="J405" s="81">
        <v>0</v>
      </c>
      <c r="K405" s="81">
        <v>2411.1710166666667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4"/>
        <v>0</v>
      </c>
      <c r="U405" s="82">
        <f t="shared" si="25"/>
        <v>2970.0688661570498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229.51093200000003</v>
      </c>
      <c r="E406" s="24">
        <v>443.63201600000008</v>
      </c>
      <c r="F406" s="24">
        <v>247.51347455198257</v>
      </c>
      <c r="G406" s="81">
        <v>257.57155522944316</v>
      </c>
      <c r="H406" s="81">
        <v>223.37026697492803</v>
      </c>
      <c r="I406" s="81">
        <v>248.51296432000132</v>
      </c>
      <c r="J406" s="81">
        <v>199.63201896000143</v>
      </c>
      <c r="K406" s="81">
        <v>167.05578009000104</v>
      </c>
      <c r="L406" s="81">
        <v>199.63201896000137</v>
      </c>
      <c r="M406" s="81">
        <v>167.23394016166799</v>
      </c>
      <c r="N406" s="81">
        <v>199.63201896000137</v>
      </c>
      <c r="O406" s="81">
        <v>167.02314443666796</v>
      </c>
      <c r="P406" s="81">
        <v>166.67374260166801</v>
      </c>
      <c r="Q406" s="81" t="s">
        <v>81</v>
      </c>
      <c r="R406" s="81">
        <v>166.50843942105263</v>
      </c>
      <c r="S406" s="81" t="s">
        <v>81</v>
      </c>
      <c r="T406" s="97">
        <f t="shared" si="24"/>
        <v>1155.4485058776527</v>
      </c>
      <c r="U406" s="82">
        <f t="shared" si="25"/>
        <v>749.82582900833836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229.51093200000003</v>
      </c>
      <c r="E407" s="83">
        <v>443.63201600000008</v>
      </c>
      <c r="F407" s="83">
        <v>247.51347455198257</v>
      </c>
      <c r="G407" s="81">
        <v>257.57155522944316</v>
      </c>
      <c r="H407" s="81">
        <v>223.37026697492803</v>
      </c>
      <c r="I407" s="81">
        <v>248.51296432000132</v>
      </c>
      <c r="J407" s="81">
        <v>199.63201896000143</v>
      </c>
      <c r="K407" s="81">
        <v>167.05578009000104</v>
      </c>
      <c r="L407" s="81">
        <v>199.63201896000137</v>
      </c>
      <c r="M407" s="81">
        <v>167.23394016166799</v>
      </c>
      <c r="N407" s="81">
        <v>199.63201896000137</v>
      </c>
      <c r="O407" s="81">
        <v>167.02314443666796</v>
      </c>
      <c r="P407" s="81">
        <v>166.67374260166801</v>
      </c>
      <c r="Q407" s="81" t="s">
        <v>81</v>
      </c>
      <c r="R407" s="81">
        <v>166.50843942105263</v>
      </c>
      <c r="S407" s="81" t="s">
        <v>81</v>
      </c>
      <c r="T407" s="97">
        <f t="shared" si="24"/>
        <v>1155.4485058776527</v>
      </c>
      <c r="U407" s="82">
        <f t="shared" si="25"/>
        <v>749.82582900833836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4"/>
        <v>-</v>
      </c>
      <c r="U408" s="82" t="str">
        <f t="shared" si="25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4"/>
        <v>-</v>
      </c>
      <c r="U409" s="82" t="str">
        <f t="shared" si="25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4"/>
        <v>-</v>
      </c>
      <c r="U410" s="82" t="str">
        <f t="shared" si="25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4"/>
        <v>-</v>
      </c>
      <c r="U411" s="82" t="str">
        <f t="shared" si="25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6">IFERROR(H412+J412+L412+N412+P412+R412+0+0,"-")</f>
        <v>-</v>
      </c>
      <c r="U412" s="82" t="str">
        <f t="shared" ref="U412:U443" si="27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229.51093200000003</v>
      </c>
      <c r="E413" s="83">
        <v>443.63201600000008</v>
      </c>
      <c r="F413" s="83">
        <v>247.51347455198257</v>
      </c>
      <c r="G413" s="81">
        <v>257.57155522944316</v>
      </c>
      <c r="H413" s="81">
        <v>223.37026697492803</v>
      </c>
      <c r="I413" s="81">
        <v>248.51296432000132</v>
      </c>
      <c r="J413" s="81">
        <v>199.63201896000143</v>
      </c>
      <c r="K413" s="81">
        <v>167.05578009000104</v>
      </c>
      <c r="L413" s="81">
        <v>199.63201896000137</v>
      </c>
      <c r="M413" s="81">
        <v>167.23394016166799</v>
      </c>
      <c r="N413" s="81">
        <v>199.63201896000137</v>
      </c>
      <c r="O413" s="81">
        <v>167.02314443666796</v>
      </c>
      <c r="P413" s="81">
        <v>166.67374260166801</v>
      </c>
      <c r="Q413" s="81" t="s">
        <v>81</v>
      </c>
      <c r="R413" s="81">
        <v>166.50843942105263</v>
      </c>
      <c r="S413" s="81" t="s">
        <v>81</v>
      </c>
      <c r="T413" s="97">
        <f t="shared" si="26"/>
        <v>1155.4485058776527</v>
      </c>
      <c r="U413" s="82">
        <f t="shared" si="27"/>
        <v>749.82582900833836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6"/>
        <v>-</v>
      </c>
      <c r="U414" s="82" t="str">
        <f t="shared" si="27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6"/>
        <v>-</v>
      </c>
      <c r="U415" s="82" t="str">
        <f t="shared" si="27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6"/>
        <v>-</v>
      </c>
      <c r="U416" s="82" t="str">
        <f t="shared" si="27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6"/>
        <v>-</v>
      </c>
      <c r="U417" s="82" t="str">
        <f t="shared" si="27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6"/>
        <v>-</v>
      </c>
      <c r="U418" s="82" t="str">
        <f t="shared" si="27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6"/>
        <v>-</v>
      </c>
      <c r="U419" s="82" t="str">
        <f t="shared" si="27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>
        <v>0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6"/>
        <v>0</v>
      </c>
      <c r="U420" s="82">
        <f t="shared" si="27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6"/>
        <v>0</v>
      </c>
      <c r="U421" s="82">
        <f t="shared" si="27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6"/>
        <v>-</v>
      </c>
      <c r="U422" s="82" t="str">
        <f t="shared" si="27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6"/>
        <v>-</v>
      </c>
      <c r="U423" s="82" t="str">
        <f t="shared" si="27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6"/>
        <v>-</v>
      </c>
      <c r="U424" s="82" t="str">
        <f t="shared" si="27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6"/>
        <v>-</v>
      </c>
      <c r="U425" s="82" t="str">
        <f t="shared" si="27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6"/>
        <v>-</v>
      </c>
      <c r="U426" s="82" t="str">
        <f t="shared" si="27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6"/>
        <v>0</v>
      </c>
      <c r="U427" s="82">
        <f t="shared" si="27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6"/>
        <v>-</v>
      </c>
      <c r="U428" s="82" t="str">
        <f t="shared" si="27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6"/>
        <v>-</v>
      </c>
      <c r="U429" s="82" t="str">
        <f t="shared" si="27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6"/>
        <v>-</v>
      </c>
      <c r="U430" s="82" t="str">
        <f t="shared" si="27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6"/>
        <v>-</v>
      </c>
      <c r="U431" s="82" t="str">
        <f t="shared" si="27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6"/>
        <v>-</v>
      </c>
      <c r="U432" s="82" t="str">
        <f t="shared" si="27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6"/>
        <v>-</v>
      </c>
      <c r="U433" s="82" t="str">
        <f t="shared" si="27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0</v>
      </c>
      <c r="E434" s="24">
        <v>3.9586608640000343</v>
      </c>
      <c r="F434" s="24">
        <v>-8.7311491370201113E-14</v>
      </c>
      <c r="G434" s="81">
        <v>209.20231579000003</v>
      </c>
      <c r="H434" s="81">
        <v>0</v>
      </c>
      <c r="I434" s="81">
        <v>362.4540296466667</v>
      </c>
      <c r="J434" s="81">
        <v>0</v>
      </c>
      <c r="K434" s="81">
        <v>868.1839232100001</v>
      </c>
      <c r="L434" s="81">
        <v>0</v>
      </c>
      <c r="M434" s="81">
        <v>58.891365638333326</v>
      </c>
      <c r="N434" s="81">
        <v>0</v>
      </c>
      <c r="O434" s="81">
        <v>58.520957863333358</v>
      </c>
      <c r="P434" s="81">
        <v>59.954519698333328</v>
      </c>
      <c r="Q434" s="81" t="s">
        <v>81</v>
      </c>
      <c r="R434" s="81">
        <v>61.253266351171042</v>
      </c>
      <c r="S434" s="81" t="s">
        <v>81</v>
      </c>
      <c r="T434" s="97">
        <f t="shared" si="26"/>
        <v>121.20778604950436</v>
      </c>
      <c r="U434" s="82">
        <f t="shared" si="27"/>
        <v>1348.0502763583333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5.8207660913467408E-14</v>
      </c>
      <c r="F435" s="24">
        <v>0</v>
      </c>
      <c r="G435" s="81">
        <v>0</v>
      </c>
      <c r="H435" s="81">
        <v>0</v>
      </c>
      <c r="I435" s="81">
        <v>-1.1641532182693482E-13</v>
      </c>
      <c r="J435" s="81">
        <v>0</v>
      </c>
      <c r="K435" s="81">
        <v>-1.1641532182693482E-13</v>
      </c>
      <c r="L435" s="81">
        <v>0</v>
      </c>
      <c r="M435" s="81">
        <v>-4.3655745685100556E-14</v>
      </c>
      <c r="N435" s="81">
        <v>0</v>
      </c>
      <c r="O435" s="81">
        <v>-1.4551915228366852E-14</v>
      </c>
      <c r="P435" s="81">
        <v>-1.4551915228366852E-14</v>
      </c>
      <c r="Q435" s="81" t="s">
        <v>81</v>
      </c>
      <c r="R435" s="81">
        <v>-2.9103830456733704E-14</v>
      </c>
      <c r="S435" s="81" t="s">
        <v>81</v>
      </c>
      <c r="T435" s="97">
        <f t="shared" si="26"/>
        <v>-4.3655745685100556E-14</v>
      </c>
      <c r="U435" s="82">
        <f t="shared" si="27"/>
        <v>-2.9103830456733704E-13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6"/>
        <v>0</v>
      </c>
      <c r="U436" s="82">
        <f t="shared" si="27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6"/>
        <v>0</v>
      </c>
      <c r="U437" s="82">
        <f t="shared" si="27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6"/>
        <v>0</v>
      </c>
      <c r="U438" s="82">
        <f t="shared" si="27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0</v>
      </c>
      <c r="G439" s="81">
        <v>0</v>
      </c>
      <c r="H439" s="81">
        <v>0</v>
      </c>
      <c r="I439" s="81">
        <v>-1.1641532182693482E-13</v>
      </c>
      <c r="J439" s="81">
        <v>0</v>
      </c>
      <c r="K439" s="81">
        <v>-1.1641532182693482E-13</v>
      </c>
      <c r="L439" s="81">
        <v>0</v>
      </c>
      <c r="M439" s="81">
        <v>-4.3655745685100556E-14</v>
      </c>
      <c r="N439" s="81">
        <v>0</v>
      </c>
      <c r="O439" s="81">
        <v>-1.4551915228366852E-14</v>
      </c>
      <c r="P439" s="81">
        <v>-1.4551915228366852E-14</v>
      </c>
      <c r="Q439" s="81" t="s">
        <v>81</v>
      </c>
      <c r="R439" s="81">
        <v>-2.9103830456733704E-14</v>
      </c>
      <c r="S439" s="81" t="s">
        <v>81</v>
      </c>
      <c r="T439" s="97">
        <f t="shared" si="26"/>
        <v>-4.3655745685100556E-14</v>
      </c>
      <c r="U439" s="82">
        <f t="shared" si="27"/>
        <v>-2.9103830456733704E-13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0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6"/>
        <v>0</v>
      </c>
      <c r="U440" s="82">
        <f t="shared" si="27"/>
        <v>0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0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6"/>
        <v>0</v>
      </c>
      <c r="U441" s="82">
        <f t="shared" si="27"/>
        <v>0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6"/>
        <v>0</v>
      </c>
      <c r="U442" s="82">
        <f t="shared" si="27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6"/>
        <v>0</v>
      </c>
      <c r="U443" s="82">
        <f t="shared" si="27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28">IFERROR(H444+J444+L444+N444+P444+R444+0+0,"-")</f>
        <v>0</v>
      </c>
      <c r="U444" s="82">
        <f t="shared" ref="U444:U451" si="29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28"/>
        <v>0</v>
      </c>
      <c r="U445" s="82">
        <f t="shared" si="29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28"/>
        <v>0</v>
      </c>
      <c r="U446" s="82">
        <f t="shared" si="29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28"/>
        <v>0</v>
      </c>
      <c r="U447" s="82">
        <f t="shared" si="29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28"/>
        <v>0</v>
      </c>
      <c r="U448" s="82">
        <f t="shared" si="29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28"/>
        <v>0</v>
      </c>
      <c r="U449" s="82">
        <f t="shared" si="29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28"/>
        <v>0</v>
      </c>
      <c r="U450" s="82">
        <f t="shared" si="29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28"/>
        <v>0</v>
      </c>
      <c r="U451" s="86">
        <f t="shared" si="29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67.836586999999994</v>
      </c>
      <c r="E453" s="81">
        <v>271.85169200000001</v>
      </c>
      <c r="F453" s="81">
        <v>201.63505300000003</v>
      </c>
      <c r="G453" s="23">
        <v>264.20238899999998</v>
      </c>
      <c r="H453" s="23">
        <v>106.784603</v>
      </c>
      <c r="I453" s="23">
        <v>364.52469800000006</v>
      </c>
      <c r="J453" s="23">
        <v>136.72972200000001</v>
      </c>
      <c r="K453" s="23">
        <v>147.59336300000001</v>
      </c>
      <c r="L453" s="23">
        <v>141.49419899999998</v>
      </c>
      <c r="M453" s="23">
        <v>151.63576399999999</v>
      </c>
      <c r="N453" s="23">
        <v>283.43303099999997</v>
      </c>
      <c r="O453" s="23">
        <v>157.92380199999999</v>
      </c>
      <c r="P453" s="23">
        <v>161.97746000000001</v>
      </c>
      <c r="Q453" s="23" t="s">
        <v>81</v>
      </c>
      <c r="R453" s="23">
        <v>172.77812599999999</v>
      </c>
      <c r="S453" s="23" t="s">
        <v>81</v>
      </c>
      <c r="T453" s="53">
        <f t="shared" ref="T453:T458" si="30">IFERROR(H453+J453+L453+N453+P453+R453+0+0,"-")</f>
        <v>1003.1971409999999</v>
      </c>
      <c r="U453" s="87">
        <f t="shared" ref="U453:U458" si="31">IFERROR(I453+K453+M453+O453,"-")</f>
        <v>821.67762700000014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67.836586999999994</v>
      </c>
      <c r="E454" s="81">
        <v>133.75907799999987</v>
      </c>
      <c r="F454" s="81">
        <v>2.6799743405241543</v>
      </c>
      <c r="G454" s="23">
        <v>28.029857999999962</v>
      </c>
      <c r="H454" s="23">
        <v>1.2421022935804586</v>
      </c>
      <c r="I454" s="23">
        <v>71.377569370461003</v>
      </c>
      <c r="J454" s="23">
        <v>1.4789345192182566</v>
      </c>
      <c r="K454" s="23">
        <v>1.6993958880009075</v>
      </c>
      <c r="L454" s="23">
        <v>1.4789278965637038</v>
      </c>
      <c r="M454" s="23">
        <v>1.4789271488015743</v>
      </c>
      <c r="N454" s="23">
        <v>143.41775989656369</v>
      </c>
      <c r="O454" s="23">
        <v>2.451301960001615</v>
      </c>
      <c r="P454" s="23">
        <v>-3.9998383272177307E-8</v>
      </c>
      <c r="Q454" s="23" t="s">
        <v>81</v>
      </c>
      <c r="R454" s="23">
        <v>4.0000001266684251</v>
      </c>
      <c r="S454" s="23" t="s">
        <v>81</v>
      </c>
      <c r="T454" s="53">
        <f t="shared" si="30"/>
        <v>151.61772469259617</v>
      </c>
      <c r="U454" s="87">
        <f t="shared" si="31"/>
        <v>77.0071943672651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67.836586999999994</v>
      </c>
      <c r="E455" s="81">
        <v>133.75907799999987</v>
      </c>
      <c r="F455" s="81">
        <v>0</v>
      </c>
      <c r="G455" s="23">
        <v>25.349883659475807</v>
      </c>
      <c r="H455" s="23">
        <v>1.2421022935804586</v>
      </c>
      <c r="I455" s="23">
        <v>5.2178657704610032</v>
      </c>
      <c r="J455" s="23">
        <v>1.4789345192182566</v>
      </c>
      <c r="K455" s="23">
        <v>1.6993958880009075</v>
      </c>
      <c r="L455" s="23">
        <v>1.4789278965637038</v>
      </c>
      <c r="M455" s="23">
        <v>1.4789271488015743</v>
      </c>
      <c r="N455" s="23">
        <v>143.41775989656369</v>
      </c>
      <c r="O455" s="23">
        <v>2.451301960001615</v>
      </c>
      <c r="P455" s="23">
        <v>-3.9998383272177307E-8</v>
      </c>
      <c r="Q455" s="23" t="s">
        <v>81</v>
      </c>
      <c r="R455" s="23">
        <v>4.0000001266684251</v>
      </c>
      <c r="S455" s="23" t="s">
        <v>81</v>
      </c>
      <c r="T455" s="53">
        <f t="shared" si="30"/>
        <v>151.61772469259617</v>
      </c>
      <c r="U455" s="87">
        <f t="shared" si="31"/>
        <v>10.8474907672651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0</v>
      </c>
      <c r="E456" s="81">
        <v>0</v>
      </c>
      <c r="F456" s="81">
        <v>2.6799743405241543</v>
      </c>
      <c r="G456" s="23">
        <v>2.6799743405241543</v>
      </c>
      <c r="H456" s="23">
        <v>0</v>
      </c>
      <c r="I456" s="23">
        <v>66.1597036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 t="s">
        <v>81</v>
      </c>
      <c r="R456" s="23">
        <v>0</v>
      </c>
      <c r="S456" s="23" t="s">
        <v>81</v>
      </c>
      <c r="T456" s="53">
        <f t="shared" si="30"/>
        <v>0</v>
      </c>
      <c r="U456" s="87">
        <f t="shared" si="31"/>
        <v>66.1597036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0"/>
        <v>0</v>
      </c>
      <c r="U457" s="87">
        <f t="shared" si="31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138.09261400000014</v>
      </c>
      <c r="F458" s="81">
        <v>198.95507865947587</v>
      </c>
      <c r="G458" s="23">
        <v>236.17253100000002</v>
      </c>
      <c r="H458" s="23">
        <v>105.54250070641955</v>
      </c>
      <c r="I458" s="23">
        <v>293.14712862953905</v>
      </c>
      <c r="J458" s="23">
        <v>135.25078748078175</v>
      </c>
      <c r="K458" s="23">
        <v>145.8939671119991</v>
      </c>
      <c r="L458" s="23">
        <v>140.01527110343628</v>
      </c>
      <c r="M458" s="23">
        <v>150.15683685119842</v>
      </c>
      <c r="N458" s="23">
        <v>140.01527110343628</v>
      </c>
      <c r="O458" s="23">
        <v>155.47250003999838</v>
      </c>
      <c r="P458" s="23">
        <v>161.97746003999839</v>
      </c>
      <c r="Q458" s="23" t="s">
        <v>81</v>
      </c>
      <c r="R458" s="23">
        <v>168.77812587333156</v>
      </c>
      <c r="S458" s="23" t="s">
        <v>81</v>
      </c>
      <c r="T458" s="53">
        <f t="shared" si="30"/>
        <v>851.57941630740379</v>
      </c>
      <c r="U458" s="87">
        <f t="shared" si="31"/>
        <v>744.67043263273501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 t="s">
        <v>81</v>
      </c>
      <c r="E460" s="81" t="s">
        <v>81</v>
      </c>
      <c r="F460" s="81" t="s">
        <v>81</v>
      </c>
      <c r="G460" s="23" t="s">
        <v>81</v>
      </c>
      <c r="H460" s="23" t="s">
        <v>81</v>
      </c>
      <c r="I460" s="23">
        <v>0</v>
      </c>
      <c r="J460" s="23" t="s">
        <v>81</v>
      </c>
      <c r="K460" s="23">
        <v>0</v>
      </c>
      <c r="L460" s="23" t="s">
        <v>81</v>
      </c>
      <c r="M460" s="23">
        <v>0</v>
      </c>
      <c r="N460" s="23" t="s">
        <v>81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 t="str">
        <f>IFERROR(H460+J460+L460+N460+P460+R460+0+0,"-")</f>
        <v>-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 t="s">
        <v>81</v>
      </c>
      <c r="E461" s="81" t="s">
        <v>81</v>
      </c>
      <c r="F461" s="81" t="s">
        <v>81</v>
      </c>
      <c r="G461" s="23" t="s">
        <v>81</v>
      </c>
      <c r="H461" s="23" t="s">
        <v>81</v>
      </c>
      <c r="I461" s="23">
        <v>0</v>
      </c>
      <c r="J461" s="23" t="s">
        <v>81</v>
      </c>
      <c r="K461" s="23">
        <v>0</v>
      </c>
      <c r="L461" s="23" t="s">
        <v>81</v>
      </c>
      <c r="M461" s="23">
        <v>0</v>
      </c>
      <c r="N461" s="23" t="s">
        <v>81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 t="str">
        <f>IFERROR(H461+J461+L461+N461+P461+R461+0+0,"-")</f>
        <v>-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 t="s">
        <v>81</v>
      </c>
      <c r="E462" s="81" t="s">
        <v>81</v>
      </c>
      <c r="F462" s="81" t="s">
        <v>81</v>
      </c>
      <c r="G462" s="23" t="s">
        <v>81</v>
      </c>
      <c r="H462" s="23" t="s">
        <v>81</v>
      </c>
      <c r="I462" s="23">
        <v>0</v>
      </c>
      <c r="J462" s="23" t="s">
        <v>81</v>
      </c>
      <c r="K462" s="23">
        <v>0</v>
      </c>
      <c r="L462" s="23" t="s">
        <v>81</v>
      </c>
      <c r="M462" s="23">
        <v>0</v>
      </c>
      <c r="N462" s="23" t="s">
        <v>81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 t="str">
        <f>IFERROR(H462+J462+L462+N462+P462+R462+0+0,"-")</f>
        <v>-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4.6145028300000002</v>
      </c>
      <c r="E463" s="85">
        <v>11.105375599999999</v>
      </c>
      <c r="F463" s="85" t="s">
        <v>81</v>
      </c>
      <c r="G463" s="93">
        <v>41.219422430000002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9:U9"/>
    <mergeCell ref="A1:U2"/>
    <mergeCell ref="A4:U4"/>
    <mergeCell ref="A6:U6"/>
    <mergeCell ref="A7:U7"/>
    <mergeCell ref="A5:S5"/>
    <mergeCell ref="A17:U1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T14:U14"/>
    <mergeCell ref="A172:U172"/>
    <mergeCell ref="A325:U325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A380:B380"/>
    <mergeCell ref="N377:O377"/>
    <mergeCell ref="P377:Q377"/>
    <mergeCell ref="R377:S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Тверьэнерго</vt:lpstr>
      <vt:lpstr>Тверьэнерго!Заголовки_для_печати</vt:lpstr>
      <vt:lpstr>Тверьэнерго!Область_печати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2025-11-10T14:19:54Z</dcterms:modified>
</cp:coreProperties>
</file>